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711" activeTab="3"/>
  </bookViews>
  <sheets>
    <sheet name="2.2a Nature et Fréquence BCC" sheetId="15" r:id="rId1"/>
    <sheet name="2.2b mono BCC" sheetId="14" r:id="rId2"/>
    <sheet name="2.2c - Vitrerie" sheetId="3" r:id="rId3"/>
    <sheet name=" 2.2d descriptif chambres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4" l="1"/>
  <c r="E6" i="14"/>
  <c r="E7" i="14"/>
  <c r="E4" i="14"/>
  <c r="H5" i="14"/>
  <c r="H6" i="14"/>
  <c r="H7" i="14"/>
  <c r="H4" i="14"/>
  <c r="G5" i="14"/>
  <c r="G6" i="14"/>
  <c r="G7" i="14"/>
  <c r="G4" i="14"/>
  <c r="F5" i="14"/>
  <c r="F6" i="14"/>
  <c r="F7" i="14"/>
  <c r="F4" i="14"/>
  <c r="F8" i="14" l="1"/>
  <c r="H8" i="14" l="1"/>
  <c r="E8" i="14"/>
  <c r="D7" i="14"/>
  <c r="D6" i="14"/>
  <c r="D5" i="14"/>
  <c r="D4" i="14"/>
  <c r="I12" i="14"/>
  <c r="I21" i="14"/>
  <c r="I31" i="14"/>
  <c r="I38" i="14"/>
  <c r="I46" i="14"/>
  <c r="I57" i="14"/>
  <c r="D8" i="14" l="1"/>
  <c r="G8" i="14"/>
  <c r="E11" i="3" l="1"/>
  <c r="D11" i="3"/>
  <c r="C11" i="3"/>
</calcChain>
</file>

<file path=xl/sharedStrings.xml><?xml version="1.0" encoding="utf-8"?>
<sst xmlns="http://schemas.openxmlformats.org/spreadsheetml/2006/main" count="441" uniqueCount="175">
  <si>
    <t>Fréquence</t>
  </si>
  <si>
    <t>Description de la prestation forfaitaire</t>
  </si>
  <si>
    <t>Q</t>
  </si>
  <si>
    <t>H</t>
  </si>
  <si>
    <t>M</t>
  </si>
  <si>
    <t>Aération des locaux si possibilité</t>
  </si>
  <si>
    <t>X</t>
  </si>
  <si>
    <t>Enlèvement des toiles d'araignée</t>
  </si>
  <si>
    <t>Au fur et à mesure de leur apparition</t>
  </si>
  <si>
    <t>TYPE S (sanitaires, douches, lavabos, vestiaires avec point d'eau)</t>
  </si>
  <si>
    <t>Balayage et lavage des sols carrelés avec un produit détergent désinfectant rémanent</t>
  </si>
  <si>
    <t>Nettoyage et désinfection balayette WC</t>
  </si>
  <si>
    <t>Détartrage bac et porte douche, wc, urinoir, lavabos et cuves à laver</t>
  </si>
  <si>
    <t>Fermeture des fenêtres, portes, extinction des lumières en fin de prestation</t>
  </si>
  <si>
    <t>Lavage des surfaces murales et des parois séparatrices</t>
  </si>
  <si>
    <t>Lavage des miroirs et dépoussiérage des appliques luminaires</t>
  </si>
  <si>
    <t xml:space="preserve">*Les points de contact inclus dans la prestation de nettoyage sont : </t>
  </si>
  <si>
    <t xml:space="preserve">- les divers distributeurs (essuie-mains, papier hygiènique, distributeurs de savon) </t>
  </si>
  <si>
    <t>- les interrupteurs.</t>
  </si>
  <si>
    <t xml:space="preserve">Vidage des poubelles tout venant et des containers féminins (respect du tri sélectif s'il est mis en place sur le site), collecte et évacuation et changement des sacs si nécessaire </t>
  </si>
  <si>
    <t>NOM DU BATIMENT</t>
  </si>
  <si>
    <t xml:space="preserve">SURFACE TOTAL </t>
  </si>
  <si>
    <t>Surface sans nacelle</t>
  </si>
  <si>
    <t xml:space="preserve">Surface avec nacelle </t>
  </si>
  <si>
    <t>Point particulier / commentaire</t>
  </si>
  <si>
    <t xml:space="preserve">TOTAL </t>
  </si>
  <si>
    <t>Le nettoyage de la vitrerie située à une hauteur supérieure ou égale à 7 mètres est effectué obligatoirement avec l'aide d'une nacelle sauf autorisation expresse notifié par le bénéficiaire</t>
  </si>
  <si>
    <t>Les menuiseries (PVC ou ALU) intérieures et extérieures ainsi que les appuis de fenêtres de toute la vitrerie seront également nettoyés à chaque intervention du nettoyage.</t>
  </si>
  <si>
    <t>RECTO/VERSO</t>
  </si>
  <si>
    <t xml:space="preserve">Nota : </t>
  </si>
  <si>
    <t>Les toiles d’araignées seront éliminées au fur et à mesure de leur apparition.</t>
  </si>
  <si>
    <t>La fermeture des fenêtres, portes, extinction des lumières se fera en fin des prestations</t>
  </si>
  <si>
    <t>Aération des locaux</t>
  </si>
  <si>
    <t>Dépoussierage et nettoyage radiateurs et tuyauteries</t>
  </si>
  <si>
    <t>Nettoyage intérieur et extérieur des meubles</t>
  </si>
  <si>
    <t>Balayage (ou aspiration) et lavage des sols</t>
  </si>
  <si>
    <t>Nettoyage, détartrage et désinfection des parties douches, lavabos et sanitaires (si chambre dotée)</t>
  </si>
  <si>
    <t>Nombre</t>
  </si>
  <si>
    <t>Nature sol</t>
  </si>
  <si>
    <t>Carrelage</t>
  </si>
  <si>
    <t>Thermoplastique</t>
  </si>
  <si>
    <t>PVC, murs laine de verre</t>
  </si>
  <si>
    <t>Chambres des passagers</t>
  </si>
  <si>
    <t>Ramassage à vue et enlèvement des déchets au sol</t>
  </si>
  <si>
    <t xml:space="preserve">lavage après aspiration ou balayage préalable </t>
  </si>
  <si>
    <t xml:space="preserve">Vidage des poubelles tout venant (respect du tri sélectif s'il est mis en place sur le site), collecte et évacuation et changement des sacs si nécessaire </t>
  </si>
  <si>
    <t>Aspiration des sols textiles</t>
  </si>
  <si>
    <t>Détachage ponctuel des sols</t>
  </si>
  <si>
    <t>mise en place des kits hygiène (fournis par le cercle)</t>
  </si>
  <si>
    <t>Changement draps, couvertures, traversin et dessus de lit (fournis par le cercle)</t>
  </si>
  <si>
    <t>Mise en sac des changes et évacuation vers local désigné (fournis par le cercle)</t>
  </si>
  <si>
    <t>Distribution serviette, gant de toilette, tapis de bain (fournis par le cercle)</t>
  </si>
  <si>
    <t>Vidage des corbeilles, mise en sac des déchets et évacuation vers le lieu indiqué par le service hôtellerie ;</t>
  </si>
  <si>
    <t>TYPE</t>
  </si>
  <si>
    <t>DENOMINATION GENERALE</t>
  </si>
  <si>
    <t>SURFACE TOTAL PAR SEGMENT</t>
  </si>
  <si>
    <t xml:space="preserve">Surface en prestation quotidienne </t>
  </si>
  <si>
    <t xml:space="preserve">Surface en prestation hebdomadaire </t>
  </si>
  <si>
    <t>REPARTITION SANITAIRES</t>
  </si>
  <si>
    <t>COULOIR/HALL/ESCALIER</t>
  </si>
  <si>
    <t>C</t>
  </si>
  <si>
    <t>TOTAL LAVABO</t>
  </si>
  <si>
    <t>LOCAUX TECHNIQUES</t>
  </si>
  <si>
    <t>B</t>
  </si>
  <si>
    <t>TOTAL WC</t>
  </si>
  <si>
    <t>ESPACE VIE/DETENTE</t>
  </si>
  <si>
    <t>V</t>
  </si>
  <si>
    <t>TOTAL DOUCHE</t>
  </si>
  <si>
    <t>SANITAIRES</t>
  </si>
  <si>
    <t>S</t>
  </si>
  <si>
    <t>TOTAL URINOIR</t>
  </si>
  <si>
    <t>SURFACE TOTALE</t>
  </si>
  <si>
    <t>TOTAL MIROIRS</t>
  </si>
  <si>
    <t>TOTAL CONT.FEM</t>
  </si>
  <si>
    <t xml:space="preserve">TYPE </t>
  </si>
  <si>
    <t>SURFACE :</t>
  </si>
  <si>
    <t>m²</t>
  </si>
  <si>
    <t>Dénomination générale</t>
  </si>
  <si>
    <t xml:space="preserve"> n° de pièce  / étage</t>
  </si>
  <si>
    <t xml:space="preserve">nom de la pièce </t>
  </si>
  <si>
    <t>surface M²</t>
  </si>
  <si>
    <t>Type de sol</t>
  </si>
  <si>
    <t>Lavabos</t>
  </si>
  <si>
    <t>WC</t>
  </si>
  <si>
    <t>Douches</t>
  </si>
  <si>
    <t>Urinoirs</t>
  </si>
  <si>
    <t>Miroirs</t>
  </si>
  <si>
    <t>CONT.FEM</t>
  </si>
  <si>
    <t>hebdomadaire</t>
  </si>
  <si>
    <t>quotidienne</t>
  </si>
  <si>
    <t>POSTE 2 - MERIGNAC - Sous Poste 2.2  - Bâtiments cadres et hôtellerie</t>
  </si>
  <si>
    <t>BATIMENT N°  LC 3 (BCC)</t>
  </si>
  <si>
    <t xml:space="preserve">EFFECTIF : 85 OCCUPANTS </t>
  </si>
  <si>
    <t>LAVERIE - LINGERIE</t>
  </si>
  <si>
    <t>ACCES BATIMENT</t>
  </si>
  <si>
    <t>RESERVE</t>
  </si>
  <si>
    <t>Thermoplastique/Carrelage</t>
  </si>
  <si>
    <t>BATIMENT N°  LC 4 (BCC)</t>
  </si>
  <si>
    <t>HALLS ET ESCALIERS</t>
  </si>
  <si>
    <t>COULOIRS</t>
  </si>
  <si>
    <t>LAVERIE - LOCAL DRAP</t>
  </si>
  <si>
    <t>LOCAL DIVERS</t>
  </si>
  <si>
    <t>BATIMENT N° LC 5 (HOTELLERIE)</t>
  </si>
  <si>
    <t xml:space="preserve">EFFECTIF : 30 OCCUPANTS </t>
  </si>
  <si>
    <t xml:space="preserve">EFFECTIF : 140 OCCUPANTS </t>
  </si>
  <si>
    <t>ESCALIERS INTER ET EXTERIEURS</t>
  </si>
  <si>
    <t>Béton / Thermoplastique</t>
  </si>
  <si>
    <t>BATIMENT N° LC 10 (BCC)</t>
  </si>
  <si>
    <t xml:space="preserve">EFFECTIF : 19 OCCUPANTS </t>
  </si>
  <si>
    <t>LINGERIE</t>
  </si>
  <si>
    <t>BAGAGERIE</t>
  </si>
  <si>
    <t>LOCAUX DIVERS</t>
  </si>
  <si>
    <t>GUICHET</t>
  </si>
  <si>
    <t xml:space="preserve">EFFECTIF : 185 OCCUPANTS </t>
  </si>
  <si>
    <t>BATIMENT N° LC 12 (BCC)</t>
  </si>
  <si>
    <t>BAGAGERIE / LOCAUX DIVERS</t>
  </si>
  <si>
    <t>mensuelle</t>
  </si>
  <si>
    <t xml:space="preserve">EFFECTIF : 50 OCCUPANTS </t>
  </si>
  <si>
    <t>COULOIRS/HALLS/ESCALIERS</t>
  </si>
  <si>
    <t>ESPACE VIE DETENTE</t>
  </si>
  <si>
    <t xml:space="preserve">Surface en prestation mensuelle </t>
  </si>
  <si>
    <t>TYPE B (bureaux, locaux techniques, vestiaires sans point d'eau)</t>
  </si>
  <si>
    <t>TYPE C (communs, circulations, halls, couloirs, escaliers)</t>
  </si>
  <si>
    <t>LC5 - HOTELLERIE</t>
  </si>
  <si>
    <t>LC3 - BATIMENTS CADRES</t>
  </si>
  <si>
    <t>LC4 - BATIMENTS CADRES</t>
  </si>
  <si>
    <t>LC10 - BATIMENTS CADRES</t>
  </si>
  <si>
    <t>LC12 - BATIMENTS CADRES</t>
  </si>
  <si>
    <t>BATIMENT LC5 (HOTELLERIE)</t>
  </si>
  <si>
    <t xml:space="preserve">Surface en prestation bihebdomadaire </t>
  </si>
  <si>
    <t>bihebdomadaire</t>
  </si>
  <si>
    <r>
      <rPr>
        <b/>
        <u/>
        <sz val="11"/>
        <color theme="1"/>
        <rFont val="Marianne"/>
        <family val="3"/>
      </rPr>
      <t>NOTA</t>
    </r>
    <r>
      <rPr>
        <b/>
        <sz val="11"/>
        <color theme="1"/>
        <rFont val="Marianne"/>
        <family val="3"/>
      </rPr>
      <t xml:space="preserve"> : </t>
    </r>
  </si>
  <si>
    <t>fréquence bihebdomadaire : lundi et jeudi</t>
  </si>
  <si>
    <t>fréquence quotidienne : du lundi au vendredi inclus</t>
  </si>
  <si>
    <t>BH</t>
  </si>
  <si>
    <t>BM</t>
  </si>
  <si>
    <t xml:space="preserve">Vidage des poubelles PAPIER (respect du tri sélectif s'il est mis en place sur le site), collecte, évacuation, changement du sac si nécessaire. </t>
  </si>
  <si>
    <t xml:space="preserve">Balayage humide des sols </t>
  </si>
  <si>
    <t xml:space="preserve">Vidage des poubelles TOUT VENANT  (respect du tri sélectif s'il est mis en place sur le site), collecte et évacuation, changement des sacs si nécessaire. </t>
  </si>
  <si>
    <t xml:space="preserve">Enlèvement des toiles d'araignée </t>
  </si>
  <si>
    <t>Nettoyage intérieur des cabines d’ascenseur ;</t>
  </si>
  <si>
    <t>Balayage des perrons et zones d'accés extérieures des halls d'entrée</t>
  </si>
  <si>
    <t>nettoyage des abords extérieurs et vidage des cendriers extérieurs</t>
  </si>
  <si>
    <t>Dépoussiérage et nettoyage des tapis brosse et paillassons des halls d'entrée et aspiration de leur fosse</t>
  </si>
  <si>
    <t>lavage après aspiration ou balayage préalable des sols</t>
  </si>
  <si>
    <t xml:space="preserve">Approvisionnement des appareils distributeurs en savon, essuie-mains, papiers toilettes, pastilles urinoirs, désodorisants; </t>
  </si>
  <si>
    <t xml:space="preserve">Nettoyage et désinfection des cuvettes WC, des abattants et des couvercles, des urinoirs  </t>
  </si>
  <si>
    <t xml:space="preserve">nettoyage désinfection lavabos robinetterie, tablettes, douche, accessoires et points de contact * dépoussiérage distributeurs </t>
  </si>
  <si>
    <t xml:space="preserve"> TYPE V (locaux vie, salle détente, permanence)</t>
  </si>
  <si>
    <t>Lavage et désinfection des éviers, lavabos, de la robinetterie et des carrelages muraux accessibles, accessoires et points de contact</t>
  </si>
  <si>
    <t>Q = Quotidien (lundi au vendredi inclus), BH = bihebdomadaire (lundi et jeudi),H = hebdomadaire, BM = tous les 15 jours, M = Mensuel, T = Trimestriel, S = semestriel, A= annuel</t>
  </si>
  <si>
    <t>-  les poignées de portes et le contour de la poignée sur la porte</t>
  </si>
  <si>
    <t>SELON ANNEXE 2.2b</t>
  </si>
  <si>
    <t>lavage marche et contremarche des escaliers, rampe, main courante et  dépoussièrage garde corps</t>
  </si>
  <si>
    <t>prestations à bons de commande uniquement</t>
  </si>
  <si>
    <t>Vidage des corbeilles, mise en sac des déchets et évacuation vers le lieu indiqué par le service hôtellerie</t>
  </si>
  <si>
    <t>Réfection des lits</t>
  </si>
  <si>
    <t xml:space="preserve"> TYPE H1 (RECOUCHE SOUS-POSTE 2.2 : BATIMENTS "CADRES" ET HOTELLERIE)</t>
  </si>
  <si>
    <t>Approvisionnement des sanitaires en consommables</t>
  </si>
  <si>
    <t xml:space="preserve">lavage des sols après aspiration ou balayage préalable </t>
  </si>
  <si>
    <t>prestations à  bons de commande uniquement</t>
  </si>
  <si>
    <t xml:space="preserve">Dépoussierage et lavage plinthes </t>
  </si>
  <si>
    <t>Approvisionnement des sanitaires en consommables  (fournis par le cercle)</t>
  </si>
  <si>
    <t xml:space="preserve">Nettoyage, détartrage et désinfection des parties douches, lavabos et sanitaires </t>
  </si>
  <si>
    <t>Chambre individuelle avec lavabo, douche et sanitaire 20 m²</t>
  </si>
  <si>
    <t>Chambre individuelle avec lavabo, douche et sanitaire de 20 m²</t>
  </si>
  <si>
    <t>Thermoplastique / carrelage</t>
  </si>
  <si>
    <t>BATIMENT N° LC 11 (BCC et HOTELLERIE)</t>
  </si>
  <si>
    <t>LC11 - BATIMENTS CADRES et HOTELLERIE</t>
  </si>
  <si>
    <t>BATIMENT LC11 ( BCC et HOTELLERIE)</t>
  </si>
  <si>
    <t>descriptif des chambres pouvant faire l'objet de prestation de type H2 remise à blanc</t>
  </si>
  <si>
    <t xml:space="preserve"> TYPE H2 (REMISE A BLANC SOUS-POSTE 2.2 : BATIMENTS "CADRES" ET HOTELLERIE)</t>
  </si>
  <si>
    <t>à titre indicatif, le taux d'occupation moyen de ces chambres est de 85 % du lundi au vendredi inclus</t>
  </si>
  <si>
    <t xml:space="preserve">           POSTE 4 - MERIGNAC - Bâtiments cadres et hôtellerie</t>
  </si>
  <si>
    <t>Voir Annexe 2.2a pour la nature et fréquence type 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</si>
</sst>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1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b/>
      <sz val="11"/>
      <color indexed="8"/>
      <name val="Marianne"/>
      <family val="3"/>
    </font>
    <font>
      <b/>
      <sz val="11"/>
      <color theme="1"/>
      <name val="Marianne"/>
      <family val="3"/>
    </font>
    <font>
      <b/>
      <sz val="11"/>
      <color rgb="FF000000"/>
      <name val="Marianne"/>
      <family val="3"/>
    </font>
    <font>
      <sz val="22"/>
      <name val="Times New Roman"/>
      <family val="1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Marianne"/>
      <family val="3"/>
    </font>
    <font>
      <b/>
      <i/>
      <sz val="11"/>
      <color theme="1"/>
      <name val="Marianne"/>
      <family val="3"/>
    </font>
    <font>
      <sz val="11"/>
      <color rgb="FFFF0000"/>
      <name val="Marianne"/>
      <family val="3"/>
    </font>
    <font>
      <i/>
      <sz val="12"/>
      <name val="Times New Roman"/>
      <family val="1"/>
    </font>
    <font>
      <b/>
      <sz val="11"/>
      <name val="Calibri"/>
      <family val="2"/>
      <scheme val="minor"/>
    </font>
    <font>
      <sz val="11"/>
      <color theme="9" tint="-0.249977111117893"/>
      <name val="Marianne"/>
      <family val="3"/>
    </font>
    <font>
      <sz val="22"/>
      <name val="Marianne"/>
      <family val="3"/>
    </font>
    <font>
      <b/>
      <sz val="10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color theme="1"/>
      <name val="Marianne"/>
      <family val="3"/>
    </font>
    <font>
      <sz val="12"/>
      <name val="Marianne"/>
      <family val="3"/>
    </font>
    <font>
      <sz val="11"/>
      <color rgb="FF00B050"/>
      <name val="Marianne"/>
      <family val="3"/>
    </font>
    <font>
      <b/>
      <sz val="11"/>
      <color theme="9" tint="-0.249977111117893"/>
      <name val="Marianne"/>
      <family val="3"/>
    </font>
    <font>
      <b/>
      <sz val="11"/>
      <color theme="1"/>
      <name val="Arial"/>
      <family val="2"/>
    </font>
    <font>
      <b/>
      <u/>
      <sz val="11"/>
      <name val="Marianne"/>
      <family val="3"/>
    </font>
    <font>
      <sz val="18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theme="9" tint="-0.24994659260841701"/>
      </left>
      <right style="medium">
        <color theme="9" tint="-0.24994659260841701"/>
      </right>
      <top style="double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/>
      <top style="double">
        <color theme="9" tint="-0.24994659260841701"/>
      </top>
      <bottom style="hair">
        <color theme="9" tint="-0.24994659260841701"/>
      </bottom>
      <diagonal/>
    </border>
    <border>
      <left/>
      <right/>
      <top style="double">
        <color theme="9" tint="-0.24994659260841701"/>
      </top>
      <bottom style="hair">
        <color theme="9" tint="-0.24994659260841701"/>
      </bottom>
      <diagonal/>
    </border>
    <border>
      <left/>
      <right style="medium">
        <color theme="9" tint="-0.24994659260841701"/>
      </right>
      <top style="double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thick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thick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/>
      <bottom style="hair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/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hair">
        <color theme="9" tint="-0.24994659260841701"/>
      </top>
      <bottom style="double">
        <color theme="9" tint="-0.24994659260841701"/>
      </bottom>
      <diagonal/>
    </border>
    <border>
      <left/>
      <right/>
      <top style="hair">
        <color theme="9" tint="-0.24994659260841701"/>
      </top>
      <bottom style="double">
        <color theme="9" tint="-0.24994659260841701"/>
      </bottom>
      <diagonal/>
    </border>
    <border>
      <left/>
      <right style="medium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thin">
        <color auto="1"/>
      </left>
      <right/>
      <top style="double">
        <color auto="1"/>
      </top>
      <bottom style="hair">
        <color theme="9" tint="-0.24994659260841701"/>
      </bottom>
      <diagonal/>
    </border>
    <border>
      <left/>
      <right/>
      <top style="double">
        <color auto="1"/>
      </top>
      <bottom style="hair">
        <color theme="9" tint="-0.24994659260841701"/>
      </bottom>
      <diagonal/>
    </border>
    <border>
      <left/>
      <right style="thin">
        <color auto="1"/>
      </right>
      <top style="double">
        <color auto="1"/>
      </top>
      <bottom style="hair">
        <color theme="9" tint="-0.2499465926084170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theme="9" tint="-0.24994659260841701"/>
      </left>
      <right/>
      <top style="thick">
        <color theme="9" tint="-0.24994659260841701"/>
      </top>
      <bottom/>
      <diagonal/>
    </border>
    <border>
      <left/>
      <right/>
      <top style="thick">
        <color theme="9" tint="-0.24994659260841701"/>
      </top>
      <bottom/>
      <diagonal/>
    </border>
    <border>
      <left/>
      <right style="medium">
        <color theme="9" tint="-0.24994659260841701"/>
      </right>
      <top style="thick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double">
        <color theme="9" tint="-0.24994659260841701"/>
      </bottom>
      <diagonal/>
    </border>
    <border>
      <left/>
      <right/>
      <top/>
      <bottom style="double">
        <color theme="9" tint="-0.24994659260841701"/>
      </bottom>
      <diagonal/>
    </border>
    <border>
      <left/>
      <right style="medium">
        <color theme="9" tint="-0.24994659260841701"/>
      </right>
      <top/>
      <bottom style="double">
        <color theme="9" tint="-0.24994659260841701"/>
      </bottom>
      <diagonal/>
    </border>
    <border>
      <left style="medium">
        <color theme="9" tint="-0.24994659260841701"/>
      </left>
      <right/>
      <top style="hair">
        <color theme="9" tint="-0.24994659260841701"/>
      </top>
      <bottom/>
      <diagonal/>
    </border>
    <border>
      <left/>
      <right/>
      <top style="hair">
        <color theme="9" tint="-0.24994659260841701"/>
      </top>
      <bottom/>
      <diagonal/>
    </border>
    <border>
      <left/>
      <right style="medium">
        <color theme="9" tint="-0.24994659260841701"/>
      </right>
      <top style="hair">
        <color theme="9" tint="-0.24994659260841701"/>
      </top>
      <bottom/>
      <diagonal/>
    </border>
    <border>
      <left style="double">
        <color theme="9" tint="-0.24994659260841701"/>
      </left>
      <right/>
      <top style="hair">
        <color theme="9" tint="-0.24994659260841701"/>
      </top>
      <bottom style="hair">
        <color theme="9" tint="-0.2499465926084170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0" fontId="0" fillId="0" borderId="3" xfId="0" applyBorder="1"/>
    <xf numFmtId="0" fontId="8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5" borderId="3" xfId="0" applyFont="1" applyFill="1" applyBorder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13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2" borderId="1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5" borderId="0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2" fontId="10" fillId="5" borderId="0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3" fillId="7" borderId="3" xfId="0" applyFont="1" applyFill="1" applyBorder="1"/>
    <xf numFmtId="0" fontId="3" fillId="7" borderId="3" xfId="0" applyFont="1" applyFill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5" borderId="3" xfId="0" applyFont="1" applyFill="1" applyBorder="1" applyAlignment="1">
      <alignment horizontal="center" vertical="center"/>
    </xf>
    <xf numFmtId="0" fontId="13" fillId="2" borderId="3" xfId="0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2" fillId="7" borderId="3" xfId="0" applyFont="1" applyFill="1" applyBorder="1" applyAlignment="1">
      <alignment vertical="center"/>
    </xf>
    <xf numFmtId="0" fontId="2" fillId="7" borderId="3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7" borderId="3" xfId="0" applyFont="1" applyFill="1" applyBorder="1"/>
    <xf numFmtId="0" fontId="2" fillId="7" borderId="3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/>
    </xf>
    <xf numFmtId="0" fontId="3" fillId="5" borderId="27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3" fillId="5" borderId="3" xfId="0" applyFont="1" applyFill="1" applyBorder="1"/>
    <xf numFmtId="0" fontId="3" fillId="9" borderId="3" xfId="0" applyFont="1" applyFill="1" applyBorder="1" applyAlignment="1">
      <alignment horizontal="center"/>
    </xf>
    <xf numFmtId="0" fontId="2" fillId="7" borderId="1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5" borderId="3" xfId="0" applyFont="1" applyFill="1" applyBorder="1"/>
    <xf numFmtId="0" fontId="2" fillId="5" borderId="3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2" fontId="15" fillId="0" borderId="15" xfId="0" applyNumberFormat="1" applyFont="1" applyFill="1" applyBorder="1" applyAlignment="1">
      <alignment horizontal="center" vertical="center"/>
    </xf>
    <xf numFmtId="0" fontId="5" fillId="0" borderId="0" xfId="0" applyFont="1"/>
    <xf numFmtId="0" fontId="10" fillId="5" borderId="9" xfId="0" applyFont="1" applyFill="1" applyBorder="1" applyAlignment="1">
      <alignment horizontal="center" vertical="center"/>
    </xf>
    <xf numFmtId="0" fontId="21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/>
    </xf>
    <xf numFmtId="0" fontId="0" fillId="0" borderId="0" xfId="0" applyFont="1"/>
    <xf numFmtId="0" fontId="23" fillId="0" borderId="0" xfId="0" applyFont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/>
    </xf>
    <xf numFmtId="0" fontId="24" fillId="0" borderId="2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/>
    </xf>
    <xf numFmtId="0" fontId="3" fillId="0" borderId="44" xfId="0" applyFont="1" applyBorder="1" applyAlignment="1">
      <alignment vertical="center"/>
    </xf>
    <xf numFmtId="0" fontId="3" fillId="0" borderId="44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6" fillId="3" borderId="24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/>
    </xf>
    <xf numFmtId="0" fontId="3" fillId="0" borderId="55" xfId="0" applyFont="1" applyBorder="1" applyAlignment="1">
      <alignment horizontal="left" vertical="center" wrapText="1"/>
    </xf>
    <xf numFmtId="0" fontId="1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center" vertical="center"/>
    </xf>
    <xf numFmtId="0" fontId="3" fillId="0" borderId="57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 wrapText="1"/>
    </xf>
    <xf numFmtId="0" fontId="3" fillId="0" borderId="77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indent="4"/>
    </xf>
    <xf numFmtId="0" fontId="3" fillId="5" borderId="8" xfId="0" applyFont="1" applyFill="1" applyBorder="1" applyAlignment="1">
      <alignment horizontal="center" vertical="center" wrapText="1"/>
    </xf>
    <xf numFmtId="0" fontId="2" fillId="5" borderId="8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5" borderId="82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right" vertical="center"/>
    </xf>
    <xf numFmtId="0" fontId="17" fillId="6" borderId="12" xfId="0" applyFont="1" applyFill="1" applyBorder="1" applyAlignment="1">
      <alignment horizontal="right" vertical="center"/>
    </xf>
    <xf numFmtId="0" fontId="17" fillId="6" borderId="13" xfId="0" applyFont="1" applyFill="1" applyBorder="1" applyAlignment="1">
      <alignment horizontal="right" vertical="center"/>
    </xf>
    <xf numFmtId="0" fontId="5" fillId="3" borderId="37" xfId="0" applyNumberFormat="1" applyFont="1" applyFill="1" applyBorder="1" applyAlignment="1">
      <alignment horizontal="center" vertical="center" wrapText="1"/>
    </xf>
    <xf numFmtId="0" fontId="5" fillId="3" borderId="38" xfId="0" applyNumberFormat="1" applyFont="1" applyFill="1" applyBorder="1" applyAlignment="1">
      <alignment horizontal="center" vertical="center" wrapText="1"/>
    </xf>
    <xf numFmtId="0" fontId="5" fillId="3" borderId="39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4" borderId="71" xfId="0" applyFont="1" applyFill="1" applyBorder="1" applyAlignment="1">
      <alignment horizontal="center"/>
    </xf>
    <xf numFmtId="0" fontId="4" fillId="4" borderId="72" xfId="0" applyFont="1" applyFill="1" applyBorder="1" applyAlignment="1">
      <alignment horizontal="center"/>
    </xf>
    <xf numFmtId="0" fontId="4" fillId="4" borderId="73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6" fillId="3" borderId="52" xfId="0" applyNumberFormat="1" applyFont="1" applyFill="1" applyBorder="1" applyAlignment="1">
      <alignment horizontal="center" vertical="center" wrapText="1"/>
    </xf>
    <xf numFmtId="0" fontId="26" fillId="3" borderId="53" xfId="0" applyNumberFormat="1" applyFont="1" applyFill="1" applyBorder="1" applyAlignment="1">
      <alignment horizontal="center" vertical="center" wrapText="1"/>
    </xf>
    <xf numFmtId="0" fontId="26" fillId="3" borderId="54" xfId="0" applyNumberFormat="1" applyFont="1" applyFill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20" fillId="0" borderId="33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7" fillId="6" borderId="3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3" fillId="5" borderId="81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78" xfId="0" applyFont="1" applyFill="1" applyBorder="1" applyAlignment="1">
      <alignment horizontal="justify" vertical="center" wrapText="1"/>
    </xf>
    <xf numFmtId="0" fontId="3" fillId="5" borderId="8" xfId="0" applyFont="1" applyFill="1" applyBorder="1" applyAlignment="1">
      <alignment horizontal="justify" vertical="center" wrapText="1"/>
    </xf>
    <xf numFmtId="0" fontId="3" fillId="5" borderId="8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5" borderId="79" xfId="0" applyFont="1" applyFill="1" applyBorder="1" applyAlignment="1">
      <alignment horizontal="justify" vertical="center" wrapText="1"/>
    </xf>
    <xf numFmtId="0" fontId="2" fillId="5" borderId="16" xfId="0" applyFont="1" applyFill="1" applyBorder="1" applyAlignment="1">
      <alignment horizontal="justify" vertical="center" wrapText="1"/>
    </xf>
    <xf numFmtId="0" fontId="28" fillId="6" borderId="0" xfId="0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14" fillId="5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3"/>
    </xf>
    <xf numFmtId="0" fontId="14" fillId="5" borderId="83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0</xdr:row>
      <xdr:rowOff>28575</xdr:rowOff>
    </xdr:from>
    <xdr:to>
      <xdr:col>0</xdr:col>
      <xdr:colOff>762000</xdr:colOff>
      <xdr:row>0</xdr:row>
      <xdr:rowOff>666750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28575"/>
          <a:ext cx="723901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0</xdr:rowOff>
    </xdr:from>
    <xdr:to>
      <xdr:col>1</xdr:col>
      <xdr:colOff>762000</xdr:colOff>
      <xdr:row>0</xdr:row>
      <xdr:rowOff>676275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699" y="0"/>
          <a:ext cx="857251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1</xdr:row>
      <xdr:rowOff>9525</xdr:rowOff>
    </xdr:from>
    <xdr:ext cx="685800" cy="400050"/>
    <xdr:pic>
      <xdr:nvPicPr>
        <xdr:cNvPr id="5" name="Image 4" descr="cid:image001.png@01D68820.077382F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9458325"/>
          <a:ext cx="685800" cy="4000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</xdr:colOff>
      <xdr:row>0</xdr:row>
      <xdr:rowOff>0</xdr:rowOff>
    </xdr:from>
    <xdr:to>
      <xdr:col>0</xdr:col>
      <xdr:colOff>600808</xdr:colOff>
      <xdr:row>0</xdr:row>
      <xdr:rowOff>542192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55" y="0"/>
          <a:ext cx="588353" cy="5421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opLeftCell="A58" workbookViewId="0">
      <selection activeCell="A68" sqref="A68"/>
    </sheetView>
  </sheetViews>
  <sheetFormatPr baseColWidth="10" defaultColWidth="11.42578125" defaultRowHeight="15" x14ac:dyDescent="0.25"/>
  <cols>
    <col min="1" max="1" width="95" style="1" customWidth="1"/>
    <col min="2" max="5" width="11.42578125" style="1"/>
    <col min="6" max="6" width="11.5703125" style="1" bestFit="1" customWidth="1"/>
    <col min="7" max="16384" width="11.42578125" style="79"/>
  </cols>
  <sheetData>
    <row r="1" spans="1:6" s="10" customFormat="1" ht="57" customHeight="1" thickBot="1" x14ac:dyDescent="0.3">
      <c r="A1" s="125" t="s">
        <v>90</v>
      </c>
      <c r="B1" s="126"/>
      <c r="C1" s="126"/>
      <c r="D1" s="126"/>
      <c r="E1" s="126"/>
      <c r="F1" s="127"/>
    </row>
    <row r="2" spans="1:6" ht="16.5" thickBot="1" x14ac:dyDescent="0.3">
      <c r="A2" s="80"/>
      <c r="B2" s="80"/>
      <c r="C2" s="80"/>
      <c r="D2" s="80"/>
      <c r="E2" s="80"/>
      <c r="F2" s="80"/>
    </row>
    <row r="3" spans="1:6" ht="15.75" thickTop="1" x14ac:dyDescent="0.25">
      <c r="A3" s="81" t="s">
        <v>121</v>
      </c>
      <c r="B3" s="128" t="s">
        <v>0</v>
      </c>
      <c r="C3" s="129"/>
      <c r="D3" s="129"/>
      <c r="E3" s="129"/>
      <c r="F3" s="130"/>
    </row>
    <row r="4" spans="1:6" ht="26.25" customHeight="1" thickBot="1" x14ac:dyDescent="0.3">
      <c r="A4" s="82" t="s">
        <v>1</v>
      </c>
      <c r="B4" s="83" t="s">
        <v>2</v>
      </c>
      <c r="C4" s="83" t="s">
        <v>134</v>
      </c>
      <c r="D4" s="83" t="s">
        <v>3</v>
      </c>
      <c r="E4" s="83" t="s">
        <v>135</v>
      </c>
      <c r="F4" s="83" t="s">
        <v>4</v>
      </c>
    </row>
    <row r="5" spans="1:6" ht="25.5" customHeight="1" thickTop="1" x14ac:dyDescent="0.25">
      <c r="A5" s="84" t="s">
        <v>5</v>
      </c>
      <c r="B5" s="142" t="s">
        <v>152</v>
      </c>
      <c r="C5" s="143"/>
      <c r="D5" s="143"/>
      <c r="E5" s="143"/>
      <c r="F5" s="144"/>
    </row>
    <row r="6" spans="1:6" ht="30" x14ac:dyDescent="0.25">
      <c r="A6" s="86" t="s">
        <v>136</v>
      </c>
      <c r="B6" s="145"/>
      <c r="C6" s="137"/>
      <c r="D6" s="137"/>
      <c r="E6" s="137"/>
      <c r="F6" s="146"/>
    </row>
    <row r="7" spans="1:6" x14ac:dyDescent="0.25">
      <c r="A7" s="86" t="s">
        <v>137</v>
      </c>
      <c r="B7" s="145"/>
      <c r="C7" s="137"/>
      <c r="D7" s="137"/>
      <c r="E7" s="137"/>
      <c r="F7" s="146"/>
    </row>
    <row r="8" spans="1:6" x14ac:dyDescent="0.25">
      <c r="A8" s="88" t="s">
        <v>46</v>
      </c>
      <c r="B8" s="145"/>
      <c r="C8" s="137"/>
      <c r="D8" s="137"/>
      <c r="E8" s="137"/>
      <c r="F8" s="146"/>
    </row>
    <row r="9" spans="1:6" x14ac:dyDescent="0.25">
      <c r="A9" s="88" t="s">
        <v>47</v>
      </c>
      <c r="B9" s="145"/>
      <c r="C9" s="137"/>
      <c r="D9" s="137"/>
      <c r="E9" s="137"/>
      <c r="F9" s="146"/>
    </row>
    <row r="10" spans="1:6" ht="15.75" thickBot="1" x14ac:dyDescent="0.3">
      <c r="A10" s="89" t="s">
        <v>44</v>
      </c>
      <c r="B10" s="147"/>
      <c r="C10" s="148"/>
      <c r="D10" s="148"/>
      <c r="E10" s="148"/>
      <c r="F10" s="149"/>
    </row>
    <row r="11" spans="1:6" ht="16.5" thickTop="1" thickBot="1" x14ac:dyDescent="0.3">
      <c r="A11" s="90"/>
      <c r="B11" s="91"/>
      <c r="C11" s="92"/>
      <c r="D11" s="92"/>
      <c r="E11" s="92"/>
      <c r="F11" s="93"/>
    </row>
    <row r="12" spans="1:6" ht="21.75" customHeight="1" thickTop="1" x14ac:dyDescent="0.25">
      <c r="A12" s="81" t="s">
        <v>122</v>
      </c>
      <c r="B12" s="128" t="s">
        <v>0</v>
      </c>
      <c r="C12" s="129"/>
      <c r="D12" s="129"/>
      <c r="E12" s="129"/>
      <c r="F12" s="130"/>
    </row>
    <row r="13" spans="1:6" ht="31.5" customHeight="1" thickBot="1" x14ac:dyDescent="0.3">
      <c r="A13" s="94" t="s">
        <v>1</v>
      </c>
      <c r="B13" s="95" t="s">
        <v>2</v>
      </c>
      <c r="C13" s="83" t="s">
        <v>134</v>
      </c>
      <c r="D13" s="95" t="s">
        <v>3</v>
      </c>
      <c r="E13" s="95" t="s">
        <v>135</v>
      </c>
      <c r="F13" s="95" t="s">
        <v>4</v>
      </c>
    </row>
    <row r="14" spans="1:6" ht="29.25" customHeight="1" x14ac:dyDescent="0.25">
      <c r="A14" s="84" t="s">
        <v>43</v>
      </c>
      <c r="B14" s="145" t="s">
        <v>152</v>
      </c>
      <c r="C14" s="137"/>
      <c r="D14" s="137"/>
      <c r="E14" s="137"/>
      <c r="F14" s="146"/>
    </row>
    <row r="15" spans="1:6" ht="30" x14ac:dyDescent="0.25">
      <c r="A15" s="86" t="s">
        <v>138</v>
      </c>
      <c r="B15" s="145"/>
      <c r="C15" s="137"/>
      <c r="D15" s="137"/>
      <c r="E15" s="137"/>
      <c r="F15" s="146"/>
    </row>
    <row r="16" spans="1:6" x14ac:dyDescent="0.25">
      <c r="A16" s="114" t="s">
        <v>139</v>
      </c>
      <c r="B16" s="131" t="s">
        <v>8</v>
      </c>
      <c r="C16" s="131"/>
      <c r="D16" s="131"/>
      <c r="E16" s="131"/>
      <c r="F16" s="131"/>
    </row>
    <row r="17" spans="1:6" x14ac:dyDescent="0.25">
      <c r="A17" s="96" t="s">
        <v>140</v>
      </c>
      <c r="B17" s="145" t="s">
        <v>152</v>
      </c>
      <c r="C17" s="137"/>
      <c r="D17" s="137"/>
      <c r="E17" s="137"/>
      <c r="F17" s="146"/>
    </row>
    <row r="18" spans="1:6" x14ac:dyDescent="0.25">
      <c r="A18" s="86" t="s">
        <v>141</v>
      </c>
      <c r="B18" s="145"/>
      <c r="C18" s="137"/>
      <c r="D18" s="137"/>
      <c r="E18" s="137"/>
      <c r="F18" s="146"/>
    </row>
    <row r="19" spans="1:6" x14ac:dyDescent="0.25">
      <c r="A19" s="88" t="s">
        <v>47</v>
      </c>
      <c r="B19" s="145"/>
      <c r="C19" s="137"/>
      <c r="D19" s="137"/>
      <c r="E19" s="137"/>
      <c r="F19" s="146"/>
    </row>
    <row r="20" spans="1:6" x14ac:dyDescent="0.25">
      <c r="A20" s="88" t="s">
        <v>142</v>
      </c>
      <c r="B20" s="145"/>
      <c r="C20" s="137"/>
      <c r="D20" s="137"/>
      <c r="E20" s="137"/>
      <c r="F20" s="146"/>
    </row>
    <row r="21" spans="1:6" ht="30" customHeight="1" x14ac:dyDescent="0.25">
      <c r="A21" s="88" t="s">
        <v>143</v>
      </c>
      <c r="B21" s="145"/>
      <c r="C21" s="137"/>
      <c r="D21" s="137"/>
      <c r="E21" s="137"/>
      <c r="F21" s="146"/>
    </row>
    <row r="22" spans="1:6" ht="21" customHeight="1" x14ac:dyDescent="0.25">
      <c r="A22" s="97" t="s">
        <v>144</v>
      </c>
      <c r="B22" s="145"/>
      <c r="C22" s="137"/>
      <c r="D22" s="137"/>
      <c r="E22" s="137"/>
      <c r="F22" s="146"/>
    </row>
    <row r="23" spans="1:6" ht="47.25" customHeight="1" thickBot="1" x14ac:dyDescent="0.3">
      <c r="A23" s="98" t="s">
        <v>153</v>
      </c>
      <c r="B23" s="147"/>
      <c r="C23" s="148"/>
      <c r="D23" s="148"/>
      <c r="E23" s="148"/>
      <c r="F23" s="149"/>
    </row>
    <row r="24" spans="1:6" ht="16.5" thickTop="1" thickBot="1" x14ac:dyDescent="0.3">
      <c r="A24" s="99"/>
      <c r="B24" s="100"/>
      <c r="C24" s="101"/>
      <c r="D24" s="101"/>
      <c r="E24" s="101"/>
      <c r="F24" s="101"/>
    </row>
    <row r="25" spans="1:6" ht="15.75" thickTop="1" x14ac:dyDescent="0.25">
      <c r="A25" s="81" t="s">
        <v>9</v>
      </c>
      <c r="B25" s="128" t="s">
        <v>0</v>
      </c>
      <c r="C25" s="129"/>
      <c r="D25" s="129"/>
      <c r="E25" s="129"/>
      <c r="F25" s="130"/>
    </row>
    <row r="26" spans="1:6" ht="27" customHeight="1" thickBot="1" x14ac:dyDescent="0.3">
      <c r="A26" s="94" t="s">
        <v>1</v>
      </c>
      <c r="B26" s="95" t="s">
        <v>2</v>
      </c>
      <c r="C26" s="83" t="s">
        <v>134</v>
      </c>
      <c r="D26" s="95" t="s">
        <v>3</v>
      </c>
      <c r="E26" s="95" t="s">
        <v>135</v>
      </c>
      <c r="F26" s="95" t="s">
        <v>4</v>
      </c>
    </row>
    <row r="27" spans="1:6" x14ac:dyDescent="0.25">
      <c r="A27" s="84" t="s">
        <v>5</v>
      </c>
      <c r="B27" s="85" t="s">
        <v>6</v>
      </c>
      <c r="C27" s="85"/>
      <c r="D27" s="85"/>
      <c r="E27" s="85"/>
      <c r="F27" s="85"/>
    </row>
    <row r="28" spans="1:6" ht="30" x14ac:dyDescent="0.25">
      <c r="A28" s="86" t="s">
        <v>145</v>
      </c>
      <c r="B28" s="87" t="s">
        <v>6</v>
      </c>
      <c r="C28" s="87"/>
      <c r="D28" s="87"/>
      <c r="E28" s="87"/>
      <c r="F28" s="87"/>
    </row>
    <row r="29" spans="1:6" ht="30" x14ac:dyDescent="0.25">
      <c r="A29" s="86" t="s">
        <v>19</v>
      </c>
      <c r="B29" s="87" t="s">
        <v>6</v>
      </c>
      <c r="C29" s="87"/>
      <c r="D29" s="87"/>
      <c r="E29" s="87"/>
      <c r="F29" s="87"/>
    </row>
    <row r="30" spans="1:6" x14ac:dyDescent="0.25">
      <c r="A30" s="86" t="s">
        <v>10</v>
      </c>
      <c r="B30" s="87" t="s">
        <v>6</v>
      </c>
      <c r="C30" s="87"/>
      <c r="D30" s="87"/>
      <c r="E30" s="87"/>
      <c r="F30" s="87"/>
    </row>
    <row r="31" spans="1:6" ht="24" customHeight="1" x14ac:dyDescent="0.25">
      <c r="A31" s="86" t="s">
        <v>11</v>
      </c>
      <c r="B31" s="87"/>
      <c r="C31" s="87"/>
      <c r="D31" s="87"/>
      <c r="E31" s="87"/>
      <c r="F31" s="87" t="s">
        <v>6</v>
      </c>
    </row>
    <row r="32" spans="1:6" ht="30" x14ac:dyDescent="0.25">
      <c r="A32" s="86" t="s">
        <v>146</v>
      </c>
      <c r="B32" s="87" t="s">
        <v>6</v>
      </c>
      <c r="C32" s="87"/>
      <c r="D32" s="87"/>
      <c r="E32" s="87"/>
      <c r="F32" s="87"/>
    </row>
    <row r="33" spans="1:11" ht="30" x14ac:dyDescent="0.25">
      <c r="A33" s="86" t="s">
        <v>147</v>
      </c>
      <c r="B33" s="87" t="s">
        <v>6</v>
      </c>
      <c r="C33" s="87"/>
      <c r="D33" s="87"/>
      <c r="E33" s="87"/>
      <c r="F33" s="87"/>
    </row>
    <row r="34" spans="1:11" x14ac:dyDescent="0.25">
      <c r="A34" s="86" t="s">
        <v>12</v>
      </c>
      <c r="B34" s="87"/>
      <c r="C34" s="87"/>
      <c r="D34" s="87"/>
      <c r="E34" s="87"/>
      <c r="F34" s="87" t="s">
        <v>6</v>
      </c>
    </row>
    <row r="35" spans="1:11" x14ac:dyDescent="0.25">
      <c r="A35" s="86" t="s">
        <v>13</v>
      </c>
      <c r="B35" s="87" t="s">
        <v>6</v>
      </c>
      <c r="C35" s="87"/>
      <c r="D35" s="87"/>
      <c r="E35" s="87"/>
      <c r="F35" s="87"/>
    </row>
    <row r="36" spans="1:11" x14ac:dyDescent="0.25">
      <c r="A36" s="97" t="s">
        <v>14</v>
      </c>
      <c r="B36" s="87"/>
      <c r="C36" s="87"/>
      <c r="D36" s="87" t="s">
        <v>6</v>
      </c>
      <c r="E36" s="87"/>
      <c r="F36" s="87"/>
    </row>
    <row r="37" spans="1:11" x14ac:dyDescent="0.25">
      <c r="A37" s="97" t="s">
        <v>15</v>
      </c>
      <c r="B37" s="87" t="s">
        <v>6</v>
      </c>
      <c r="C37" s="87"/>
      <c r="D37" s="87"/>
      <c r="E37" s="87"/>
      <c r="F37" s="87"/>
    </row>
    <row r="38" spans="1:11" ht="15.75" thickBot="1" x14ac:dyDescent="0.3">
      <c r="A38" s="89" t="s">
        <v>7</v>
      </c>
      <c r="B38" s="155" t="s">
        <v>8</v>
      </c>
      <c r="C38" s="156"/>
      <c r="D38" s="156"/>
      <c r="E38" s="156"/>
      <c r="F38" s="157"/>
    </row>
    <row r="39" spans="1:11" ht="16.5" thickTop="1" thickBot="1" x14ac:dyDescent="0.3">
      <c r="A39" s="102"/>
      <c r="B39" s="103"/>
      <c r="C39" s="104"/>
      <c r="D39" s="104"/>
      <c r="E39" s="104"/>
      <c r="F39" s="104"/>
    </row>
    <row r="40" spans="1:11" ht="21.75" customHeight="1" thickTop="1" x14ac:dyDescent="0.25">
      <c r="A40" s="105" t="s">
        <v>148</v>
      </c>
      <c r="B40" s="150" t="s">
        <v>0</v>
      </c>
      <c r="C40" s="151"/>
      <c r="D40" s="151"/>
      <c r="E40" s="151"/>
      <c r="F40" s="152"/>
    </row>
    <row r="41" spans="1:11" ht="25.5" customHeight="1" thickBot="1" x14ac:dyDescent="0.3">
      <c r="A41" s="94" t="s">
        <v>1</v>
      </c>
      <c r="B41" s="106" t="s">
        <v>2</v>
      </c>
      <c r="C41" s="83" t="s">
        <v>134</v>
      </c>
      <c r="D41" s="106" t="s">
        <v>3</v>
      </c>
      <c r="E41" s="106" t="s">
        <v>135</v>
      </c>
      <c r="F41" s="106" t="s">
        <v>4</v>
      </c>
    </row>
    <row r="42" spans="1:11" x14ac:dyDescent="0.25">
      <c r="A42" s="107" t="s">
        <v>5</v>
      </c>
      <c r="B42" s="108"/>
      <c r="C42" s="108"/>
      <c r="D42" s="108" t="s">
        <v>6</v>
      </c>
      <c r="E42" s="108"/>
      <c r="F42" s="108"/>
    </row>
    <row r="43" spans="1:11" x14ac:dyDescent="0.25">
      <c r="A43" s="109" t="s">
        <v>43</v>
      </c>
      <c r="B43" s="110"/>
      <c r="C43" s="110"/>
      <c r="D43" s="110" t="s">
        <v>6</v>
      </c>
      <c r="E43" s="110"/>
      <c r="F43" s="110"/>
    </row>
    <row r="44" spans="1:11" ht="33" customHeight="1" x14ac:dyDescent="0.25">
      <c r="A44" s="109" t="s">
        <v>45</v>
      </c>
      <c r="B44" s="110"/>
      <c r="C44" s="110"/>
      <c r="D44" s="110" t="s">
        <v>6</v>
      </c>
      <c r="E44" s="110"/>
      <c r="F44" s="110"/>
    </row>
    <row r="45" spans="1:11" x14ac:dyDescent="0.25">
      <c r="A45" s="109" t="s">
        <v>13</v>
      </c>
      <c r="B45" s="110"/>
      <c r="C45" s="110"/>
      <c r="D45" s="110" t="s">
        <v>6</v>
      </c>
      <c r="E45" s="110"/>
      <c r="F45" s="110"/>
    </row>
    <row r="46" spans="1:11" ht="30" x14ac:dyDescent="0.25">
      <c r="A46" s="109" t="s">
        <v>149</v>
      </c>
      <c r="B46" s="110"/>
      <c r="C46" s="110"/>
      <c r="D46" s="110" t="s">
        <v>6</v>
      </c>
      <c r="E46" s="110"/>
      <c r="F46" s="110"/>
      <c r="K46" s="153"/>
    </row>
    <row r="47" spans="1:11" ht="17.25" customHeight="1" x14ac:dyDescent="0.25">
      <c r="A47" s="111" t="s">
        <v>44</v>
      </c>
      <c r="B47" s="110"/>
      <c r="C47" s="110"/>
      <c r="D47" s="110" t="s">
        <v>6</v>
      </c>
      <c r="E47" s="110"/>
      <c r="F47" s="110"/>
      <c r="K47" s="153"/>
    </row>
    <row r="48" spans="1:11" ht="21.75" customHeight="1" thickBot="1" x14ac:dyDescent="0.3">
      <c r="A48" s="112" t="s">
        <v>7</v>
      </c>
      <c r="B48" s="158" t="s">
        <v>8</v>
      </c>
      <c r="C48" s="159"/>
      <c r="D48" s="159"/>
      <c r="E48" s="159"/>
      <c r="F48" s="160"/>
    </row>
    <row r="49" spans="1:6" ht="21.75" customHeight="1" thickTop="1" thickBot="1" x14ac:dyDescent="0.3">
      <c r="A49" s="113"/>
      <c r="B49" s="41"/>
      <c r="C49" s="41"/>
      <c r="D49" s="41"/>
      <c r="E49" s="41"/>
      <c r="F49" s="41"/>
    </row>
    <row r="50" spans="1:6" ht="21.75" customHeight="1" thickTop="1" x14ac:dyDescent="0.25">
      <c r="A50" s="105" t="s">
        <v>157</v>
      </c>
      <c r="B50" s="150" t="s">
        <v>0</v>
      </c>
      <c r="C50" s="151"/>
      <c r="D50" s="151"/>
      <c r="E50" s="151"/>
      <c r="F50" s="152"/>
    </row>
    <row r="51" spans="1:6" ht="25.5" customHeight="1" thickBot="1" x14ac:dyDescent="0.3">
      <c r="A51" s="94" t="s">
        <v>1</v>
      </c>
      <c r="B51" s="133"/>
      <c r="C51" s="134"/>
      <c r="D51" s="134"/>
      <c r="E51" s="134"/>
      <c r="F51" s="135"/>
    </row>
    <row r="52" spans="1:6" x14ac:dyDescent="0.25">
      <c r="A52" s="107" t="s">
        <v>5</v>
      </c>
      <c r="B52" s="136" t="s">
        <v>154</v>
      </c>
      <c r="C52" s="137"/>
      <c r="D52" s="137"/>
      <c r="E52" s="137"/>
      <c r="F52" s="138"/>
    </row>
    <row r="53" spans="1:6" ht="30" x14ac:dyDescent="0.25">
      <c r="A53" s="109" t="s">
        <v>155</v>
      </c>
      <c r="B53" s="136"/>
      <c r="C53" s="137"/>
      <c r="D53" s="137"/>
      <c r="E53" s="137"/>
      <c r="F53" s="138"/>
    </row>
    <row r="54" spans="1:6" x14ac:dyDescent="0.25">
      <c r="A54" s="109" t="s">
        <v>156</v>
      </c>
      <c r="B54" s="136"/>
      <c r="C54" s="137"/>
      <c r="D54" s="137"/>
      <c r="E54" s="137"/>
      <c r="F54" s="138"/>
    </row>
    <row r="55" spans="1:6" ht="30" x14ac:dyDescent="0.25">
      <c r="A55" s="109" t="s">
        <v>149</v>
      </c>
      <c r="B55" s="136"/>
      <c r="C55" s="137"/>
      <c r="D55" s="137"/>
      <c r="E55" s="137"/>
      <c r="F55" s="138"/>
    </row>
    <row r="56" spans="1:6" ht="30" x14ac:dyDescent="0.25">
      <c r="A56" s="109" t="s">
        <v>36</v>
      </c>
      <c r="B56" s="136"/>
      <c r="C56" s="137"/>
      <c r="D56" s="137"/>
      <c r="E56" s="137"/>
      <c r="F56" s="138"/>
    </row>
    <row r="57" spans="1:6" ht="17.25" customHeight="1" x14ac:dyDescent="0.25">
      <c r="A57" s="111" t="s">
        <v>159</v>
      </c>
      <c r="B57" s="136"/>
      <c r="C57" s="137"/>
      <c r="D57" s="137"/>
      <c r="E57" s="137"/>
      <c r="F57" s="138"/>
    </row>
    <row r="58" spans="1:6" ht="17.25" customHeight="1" x14ac:dyDescent="0.25">
      <c r="A58" s="115" t="s">
        <v>158</v>
      </c>
      <c r="B58" s="136"/>
      <c r="C58" s="137"/>
      <c r="D58" s="137"/>
      <c r="E58" s="137"/>
      <c r="F58" s="138"/>
    </row>
    <row r="59" spans="1:6" ht="17.25" customHeight="1" x14ac:dyDescent="0.25">
      <c r="A59" s="115" t="s">
        <v>7</v>
      </c>
      <c r="B59" s="136"/>
      <c r="C59" s="137"/>
      <c r="D59" s="137"/>
      <c r="E59" s="137"/>
      <c r="F59" s="138"/>
    </row>
    <row r="60" spans="1:6" ht="21.75" customHeight="1" thickBot="1" x14ac:dyDescent="0.3">
      <c r="A60" s="112" t="s">
        <v>13</v>
      </c>
      <c r="B60" s="139"/>
      <c r="C60" s="140"/>
      <c r="D60" s="140"/>
      <c r="E60" s="140"/>
      <c r="F60" s="141"/>
    </row>
    <row r="61" spans="1:6" ht="21.75" customHeight="1" thickTop="1" thickBot="1" x14ac:dyDescent="0.3">
      <c r="A61" s="113"/>
      <c r="B61" s="41"/>
      <c r="C61" s="41"/>
      <c r="D61" s="41"/>
      <c r="E61" s="41"/>
      <c r="F61" s="41"/>
    </row>
    <row r="62" spans="1:6" ht="21.75" customHeight="1" thickTop="1" x14ac:dyDescent="0.25">
      <c r="A62" s="105" t="s">
        <v>171</v>
      </c>
      <c r="B62" s="150" t="s">
        <v>0</v>
      </c>
      <c r="C62" s="151"/>
      <c r="D62" s="151"/>
      <c r="E62" s="151"/>
      <c r="F62" s="152"/>
    </row>
    <row r="63" spans="1:6" s="10" customFormat="1" ht="15.75" thickBot="1" x14ac:dyDescent="0.3">
      <c r="A63" s="94" t="s">
        <v>1</v>
      </c>
      <c r="B63" s="133"/>
      <c r="C63" s="134"/>
      <c r="D63" s="134"/>
      <c r="E63" s="134"/>
      <c r="F63" s="135"/>
    </row>
    <row r="64" spans="1:6" s="10" customFormat="1" ht="28.15" customHeight="1" x14ac:dyDescent="0.25">
      <c r="A64" s="5" t="s">
        <v>32</v>
      </c>
      <c r="B64" s="154" t="s">
        <v>160</v>
      </c>
      <c r="C64" s="154"/>
      <c r="D64" s="154"/>
      <c r="E64" s="154"/>
      <c r="F64" s="154"/>
    </row>
    <row r="65" spans="1:6" s="10" customFormat="1" ht="34.5" customHeight="1" x14ac:dyDescent="0.25">
      <c r="A65" s="13" t="s">
        <v>49</v>
      </c>
      <c r="B65" s="154"/>
      <c r="C65" s="154"/>
      <c r="D65" s="154"/>
      <c r="E65" s="154"/>
      <c r="F65" s="154"/>
    </row>
    <row r="66" spans="1:6" s="10" customFormat="1" ht="33" customHeight="1" x14ac:dyDescent="0.25">
      <c r="A66" s="5" t="s">
        <v>163</v>
      </c>
      <c r="B66" s="154"/>
      <c r="C66" s="154"/>
      <c r="D66" s="154"/>
      <c r="E66" s="154"/>
      <c r="F66" s="154"/>
    </row>
    <row r="67" spans="1:6" s="10" customFormat="1" ht="32.25" customHeight="1" x14ac:dyDescent="0.25">
      <c r="A67" s="13" t="s">
        <v>50</v>
      </c>
      <c r="B67" s="154"/>
      <c r="C67" s="154"/>
      <c r="D67" s="154"/>
      <c r="E67" s="154"/>
      <c r="F67" s="154"/>
    </row>
    <row r="68" spans="1:6" s="10" customFormat="1" ht="33.75" customHeight="1" x14ac:dyDescent="0.25">
      <c r="A68" s="13" t="s">
        <v>51</v>
      </c>
      <c r="B68" s="154"/>
      <c r="C68" s="154"/>
      <c r="D68" s="154"/>
      <c r="E68" s="154"/>
      <c r="F68" s="154"/>
    </row>
    <row r="69" spans="1:6" s="10" customFormat="1" ht="21" customHeight="1" x14ac:dyDescent="0.25">
      <c r="A69" s="13" t="s">
        <v>162</v>
      </c>
      <c r="B69" s="154"/>
      <c r="C69" s="154"/>
      <c r="D69" s="154"/>
      <c r="E69" s="154"/>
      <c r="F69" s="154"/>
    </row>
    <row r="70" spans="1:6" s="10" customFormat="1" ht="22.9" customHeight="1" x14ac:dyDescent="0.25">
      <c r="A70" s="13" t="s">
        <v>48</v>
      </c>
      <c r="B70" s="154"/>
      <c r="C70" s="154"/>
      <c r="D70" s="154"/>
      <c r="E70" s="154"/>
      <c r="F70" s="154"/>
    </row>
    <row r="71" spans="1:6" s="10" customFormat="1" ht="22.9" customHeight="1" x14ac:dyDescent="0.25">
      <c r="A71" s="13" t="s">
        <v>161</v>
      </c>
      <c r="B71" s="154"/>
      <c r="C71" s="154"/>
      <c r="D71" s="154"/>
      <c r="E71" s="154"/>
      <c r="F71" s="154"/>
    </row>
    <row r="72" spans="1:6" s="10" customFormat="1" ht="22.9" customHeight="1" x14ac:dyDescent="0.25">
      <c r="A72" s="13" t="s">
        <v>33</v>
      </c>
      <c r="B72" s="154"/>
      <c r="C72" s="154"/>
      <c r="D72" s="154"/>
      <c r="E72" s="154"/>
      <c r="F72" s="154"/>
    </row>
    <row r="73" spans="1:6" s="10" customFormat="1" ht="22.9" customHeight="1" x14ac:dyDescent="0.25">
      <c r="A73" s="13" t="s">
        <v>34</v>
      </c>
      <c r="B73" s="154"/>
      <c r="C73" s="154"/>
      <c r="D73" s="154"/>
      <c r="E73" s="154"/>
      <c r="F73" s="154"/>
    </row>
    <row r="74" spans="1:6" s="10" customFormat="1" ht="22.9" customHeight="1" x14ac:dyDescent="0.25">
      <c r="A74" s="5" t="s">
        <v>35</v>
      </c>
      <c r="B74" s="154"/>
      <c r="C74" s="154"/>
      <c r="D74" s="154"/>
      <c r="E74" s="154"/>
      <c r="F74" s="154"/>
    </row>
    <row r="75" spans="1:6" s="10" customFormat="1" ht="40.5" customHeight="1" x14ac:dyDescent="0.25">
      <c r="A75" s="5" t="s">
        <v>52</v>
      </c>
      <c r="B75" s="154"/>
      <c r="C75" s="154"/>
      <c r="D75" s="154"/>
      <c r="E75" s="154"/>
      <c r="F75" s="154"/>
    </row>
    <row r="76" spans="1:6" ht="17.25" customHeight="1" x14ac:dyDescent="0.25">
      <c r="A76" s="115" t="s">
        <v>7</v>
      </c>
      <c r="B76" s="154"/>
      <c r="C76" s="154"/>
      <c r="D76" s="154"/>
      <c r="E76" s="154"/>
      <c r="F76" s="154"/>
    </row>
    <row r="77" spans="1:6" ht="21.75" customHeight="1" thickBot="1" x14ac:dyDescent="0.3">
      <c r="A77" s="112" t="s">
        <v>13</v>
      </c>
      <c r="B77" s="154"/>
      <c r="C77" s="154"/>
      <c r="D77" s="154"/>
      <c r="E77" s="154"/>
      <c r="F77" s="154"/>
    </row>
    <row r="78" spans="1:6" s="10" customFormat="1" ht="33.6" customHeight="1" thickTop="1" x14ac:dyDescent="0.25">
      <c r="A78" s="116"/>
      <c r="B78" s="117"/>
      <c r="C78" s="117"/>
      <c r="D78" s="117"/>
      <c r="E78" s="117"/>
      <c r="F78" s="117"/>
    </row>
    <row r="79" spans="1:6" s="1" customFormat="1" ht="36.75" customHeight="1" x14ac:dyDescent="0.25">
      <c r="A79" s="132" t="s">
        <v>150</v>
      </c>
      <c r="B79" s="132"/>
      <c r="C79" s="132"/>
      <c r="D79" s="132"/>
      <c r="E79" s="132"/>
      <c r="F79" s="132"/>
    </row>
    <row r="80" spans="1:6" s="10" customFormat="1" x14ac:dyDescent="0.25">
      <c r="A80" s="11" t="s">
        <v>29</v>
      </c>
    </row>
    <row r="81" spans="1:1" s="10" customFormat="1" x14ac:dyDescent="0.25">
      <c r="A81" s="12" t="s">
        <v>30</v>
      </c>
    </row>
    <row r="82" spans="1:1" s="10" customFormat="1" x14ac:dyDescent="0.25">
      <c r="A82" s="12" t="s">
        <v>31</v>
      </c>
    </row>
    <row r="83" spans="1:1" s="10" customFormat="1" x14ac:dyDescent="0.25"/>
    <row r="84" spans="1:1" s="1" customFormat="1" x14ac:dyDescent="0.25">
      <c r="A84" s="118" t="s">
        <v>16</v>
      </c>
    </row>
    <row r="85" spans="1:1" s="1" customFormat="1" x14ac:dyDescent="0.25">
      <c r="A85" s="2" t="s">
        <v>151</v>
      </c>
    </row>
    <row r="86" spans="1:1" s="1" customFormat="1" x14ac:dyDescent="0.25">
      <c r="A86" s="2" t="s">
        <v>17</v>
      </c>
    </row>
    <row r="87" spans="1:1" s="1" customFormat="1" x14ac:dyDescent="0.25">
      <c r="A87" s="3" t="s">
        <v>18</v>
      </c>
    </row>
  </sheetData>
  <mergeCells count="19">
    <mergeCell ref="K46:K47"/>
    <mergeCell ref="B62:F62"/>
    <mergeCell ref="B63:F63"/>
    <mergeCell ref="B64:F77"/>
    <mergeCell ref="B38:F38"/>
    <mergeCell ref="B40:F40"/>
    <mergeCell ref="B48:F48"/>
    <mergeCell ref="A79:F79"/>
    <mergeCell ref="B51:F51"/>
    <mergeCell ref="B52:F60"/>
    <mergeCell ref="B5:F10"/>
    <mergeCell ref="B14:F15"/>
    <mergeCell ref="B17:F23"/>
    <mergeCell ref="B50:F50"/>
    <mergeCell ref="A1:F1"/>
    <mergeCell ref="B3:F3"/>
    <mergeCell ref="B12:F12"/>
    <mergeCell ref="B16:F16"/>
    <mergeCell ref="B25:F25"/>
  </mergeCells>
  <pageMargins left="0.39370078740157483" right="0.39370078740157483" top="0.39370078740157483" bottom="0.39370078740157483" header="0" footer="0"/>
  <pageSetup paperSize="8" scale="70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workbookViewId="0">
      <selection activeCell="B49" sqref="B49"/>
    </sheetView>
  </sheetViews>
  <sheetFormatPr baseColWidth="10" defaultColWidth="34.85546875" defaultRowHeight="15" x14ac:dyDescent="0.25"/>
  <cols>
    <col min="1" max="1" width="8.42578125" style="1" customWidth="1"/>
    <col min="2" max="2" width="43.5703125" style="10" customWidth="1"/>
    <col min="3" max="3" width="21.5703125" style="10" customWidth="1"/>
    <col min="4" max="4" width="35.7109375" style="10" customWidth="1"/>
    <col min="5" max="5" width="16.28515625" style="19" customWidth="1"/>
    <col min="6" max="6" width="29.28515625" style="10" customWidth="1"/>
    <col min="7" max="7" width="28.28515625" style="10" customWidth="1"/>
    <col min="8" max="8" width="24" style="19" customWidth="1"/>
    <col min="9" max="9" width="11.140625" style="19" customWidth="1"/>
    <col min="10" max="10" width="13.140625" style="19" customWidth="1"/>
    <col min="11" max="11" width="11.7109375" style="19" customWidth="1"/>
    <col min="12" max="12" width="9.7109375" style="19" customWidth="1"/>
    <col min="13" max="13" width="11.7109375" style="19" customWidth="1"/>
    <col min="14" max="16384" width="34.85546875" style="10"/>
  </cols>
  <sheetData>
    <row r="1" spans="1:14" ht="57" customHeight="1" x14ac:dyDescent="0.25">
      <c r="A1" s="170" t="s">
        <v>90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1"/>
    </row>
    <row r="2" spans="1:14" ht="15.75" thickBot="1" x14ac:dyDescent="0.3"/>
    <row r="3" spans="1:14" s="24" customFormat="1" ht="63" customHeight="1" x14ac:dyDescent="0.25">
      <c r="A3" s="172" t="s">
        <v>54</v>
      </c>
      <c r="B3" s="172"/>
      <c r="C3" s="20" t="s">
        <v>53</v>
      </c>
      <c r="D3" s="21" t="s">
        <v>55</v>
      </c>
      <c r="E3" s="22" t="s">
        <v>56</v>
      </c>
      <c r="F3" s="21" t="s">
        <v>129</v>
      </c>
      <c r="G3" s="21" t="s">
        <v>57</v>
      </c>
      <c r="H3" s="21" t="s">
        <v>120</v>
      </c>
      <c r="I3" s="23"/>
      <c r="K3" s="175" t="s">
        <v>58</v>
      </c>
      <c r="L3" s="176"/>
      <c r="M3" s="177"/>
      <c r="N3" s="25"/>
    </row>
    <row r="4" spans="1:14" s="24" customFormat="1" x14ac:dyDescent="0.25">
      <c r="A4" s="173" t="s">
        <v>59</v>
      </c>
      <c r="B4" s="174"/>
      <c r="C4" s="26" t="s">
        <v>60</v>
      </c>
      <c r="D4" s="27">
        <f>SUM(E15:E17,E23:E25,E33:E34,E40:E41,E48:E49,E59)</f>
        <v>2264.48</v>
      </c>
      <c r="E4" s="28">
        <f>SUMIFS(E:E,A:A,C4,G:G,"quotidienne",B:B,A4)</f>
        <v>1237</v>
      </c>
      <c r="F4" s="28">
        <f>SUMIFS(E:E,A:A,C4,G:G,"bihebdomadaire",B:B,A4)</f>
        <v>1027.48</v>
      </c>
      <c r="G4" s="28">
        <f>SUMIFS(E:E,A:A,C4,G:G,"hebdomadaire",B:B,A4)</f>
        <v>0</v>
      </c>
      <c r="H4" s="28">
        <f>SUMIFS(E:E,A:A,C4,G:G,"mensuelle",B:B,A4)</f>
        <v>0</v>
      </c>
      <c r="I4" s="29"/>
      <c r="K4" s="168" t="s">
        <v>61</v>
      </c>
      <c r="L4" s="169"/>
      <c r="M4" s="76">
        <v>2</v>
      </c>
    </row>
    <row r="5" spans="1:14" s="24" customFormat="1" ht="15.75" x14ac:dyDescent="0.25">
      <c r="A5" s="161" t="s">
        <v>62</v>
      </c>
      <c r="B5" s="162"/>
      <c r="C5" s="30" t="s">
        <v>63</v>
      </c>
      <c r="D5" s="27">
        <f>SUM(E14,E18,E26:E28,E35,E42:E43,E50:E51,E53:E54,E61:E62)</f>
        <v>758</v>
      </c>
      <c r="E5" s="28">
        <f>SUMIFS(E:E,A:A,C5,G:G,"quotidienne",B:B,A5)</f>
        <v>129</v>
      </c>
      <c r="F5" s="28">
        <f>SUMIFS(E:E,A:A,C5,G:G,"bihebdomadaire",B:B,A5)</f>
        <v>0</v>
      </c>
      <c r="G5" s="28">
        <f>SUMIFS(E:E,A:A,C5,G:G,"hebdomadaire",B:B,A5)</f>
        <v>354</v>
      </c>
      <c r="H5" s="28">
        <f>SUMIFS(E:E,A:A,C5,G:G,"mensuelle",B:B,A5)</f>
        <v>275</v>
      </c>
      <c r="I5" s="29"/>
      <c r="K5" s="168" t="s">
        <v>64</v>
      </c>
      <c r="L5" s="169"/>
      <c r="M5" s="77">
        <v>2</v>
      </c>
    </row>
    <row r="6" spans="1:14" s="24" customFormat="1" x14ac:dyDescent="0.25">
      <c r="A6" s="161" t="s">
        <v>65</v>
      </c>
      <c r="B6" s="162"/>
      <c r="C6" s="30" t="s">
        <v>66</v>
      </c>
      <c r="D6" s="27">
        <f>E60</f>
        <v>66</v>
      </c>
      <c r="E6" s="28">
        <f>SUMIFS(E:E,A:A,C6,G:G,"quotidienne",B:B,A6)</f>
        <v>0</v>
      </c>
      <c r="F6" s="28">
        <f>SUMIFS(E:E,A:A,C6,G:G,"bihebdomadaire",B:B,A6)</f>
        <v>0</v>
      </c>
      <c r="G6" s="28">
        <f>SUMIFS(E:E,A:A,C6,G:G,"hebdomadaire",B:B,A6)</f>
        <v>66</v>
      </c>
      <c r="H6" s="28">
        <f>SUMIFS(E:E,A:A,C6,G:G,"mensuelle",B:B,A6)</f>
        <v>0</v>
      </c>
      <c r="I6" s="29"/>
      <c r="K6" s="168" t="s">
        <v>67</v>
      </c>
      <c r="L6" s="169"/>
      <c r="M6" s="76">
        <v>2</v>
      </c>
    </row>
    <row r="7" spans="1:14" s="24" customFormat="1" x14ac:dyDescent="0.25">
      <c r="A7" s="161" t="s">
        <v>68</v>
      </c>
      <c r="B7" s="162"/>
      <c r="C7" s="30" t="s">
        <v>69</v>
      </c>
      <c r="D7" s="27">
        <f>SUM(E52)</f>
        <v>26</v>
      </c>
      <c r="E7" s="28">
        <f>SUMIFS(E:E,A:A,C7,G:G,"quotidienne",B:B,A7)</f>
        <v>26</v>
      </c>
      <c r="F7" s="28">
        <f>SUMIFS(E:E,A:A,C7,G:G,"bihebdomadaire",B:B,A7)</f>
        <v>0</v>
      </c>
      <c r="G7" s="28">
        <f>SUMIFS(E:E,A:A,C7,G:G,"hebdomadaire",B:B,A7)</f>
        <v>0</v>
      </c>
      <c r="H7" s="28">
        <f>SUMIFS(E:E,A:A,C7,G:G,"mensuelle",B:B,A7)</f>
        <v>0</v>
      </c>
      <c r="I7" s="29"/>
      <c r="K7" s="168" t="s">
        <v>70</v>
      </c>
      <c r="L7" s="169"/>
      <c r="M7" s="76">
        <v>0</v>
      </c>
    </row>
    <row r="8" spans="1:14" s="24" customFormat="1" ht="15.75" thickBot="1" x14ac:dyDescent="0.3">
      <c r="A8" s="163" t="s">
        <v>71</v>
      </c>
      <c r="B8" s="164"/>
      <c r="C8" s="165"/>
      <c r="D8" s="74">
        <f>SUM(D4:D7)</f>
        <v>3114.48</v>
      </c>
      <c r="E8" s="74">
        <f t="shared" ref="E8" si="0">SUM(E4:E7)</f>
        <v>1392</v>
      </c>
      <c r="F8" s="74">
        <f>SUM(F4:F7)</f>
        <v>1027.48</v>
      </c>
      <c r="G8" s="74">
        <f>SUM(G4:G7)</f>
        <v>420</v>
      </c>
      <c r="H8" s="74">
        <f>SUM(H4:H7)</f>
        <v>275</v>
      </c>
      <c r="I8" s="31"/>
      <c r="K8" s="168" t="s">
        <v>72</v>
      </c>
      <c r="L8" s="169"/>
      <c r="M8" s="76">
        <v>2</v>
      </c>
    </row>
    <row r="9" spans="1:14" ht="15.75" thickBot="1" x14ac:dyDescent="0.3">
      <c r="K9" s="166" t="s">
        <v>73</v>
      </c>
      <c r="L9" s="167"/>
      <c r="M9" s="78">
        <v>2</v>
      </c>
    </row>
    <row r="12" spans="1:14" x14ac:dyDescent="0.25">
      <c r="A12" s="58"/>
      <c r="B12" s="33" t="s">
        <v>91</v>
      </c>
      <c r="C12" s="33"/>
      <c r="D12" s="33" t="s">
        <v>92</v>
      </c>
      <c r="E12" s="34"/>
      <c r="F12" s="33"/>
      <c r="G12" s="33"/>
      <c r="H12" s="34" t="s">
        <v>75</v>
      </c>
      <c r="I12" s="34">
        <f>SUM(E14:E18)</f>
        <v>391.56</v>
      </c>
      <c r="J12" s="34" t="s">
        <v>76</v>
      </c>
      <c r="K12" s="34"/>
      <c r="L12" s="34"/>
      <c r="M12" s="34"/>
    </row>
    <row r="13" spans="1:14" x14ac:dyDescent="0.25">
      <c r="A13" s="32" t="s">
        <v>74</v>
      </c>
      <c r="B13" s="35" t="s">
        <v>77</v>
      </c>
      <c r="C13" s="35" t="s">
        <v>78</v>
      </c>
      <c r="D13" s="35" t="s">
        <v>79</v>
      </c>
      <c r="E13" s="36" t="s">
        <v>80</v>
      </c>
      <c r="F13" s="35" t="s">
        <v>81</v>
      </c>
      <c r="G13" s="35" t="s">
        <v>0</v>
      </c>
      <c r="H13" s="36" t="s">
        <v>82</v>
      </c>
      <c r="I13" s="36" t="s">
        <v>83</v>
      </c>
      <c r="J13" s="36" t="s">
        <v>84</v>
      </c>
      <c r="K13" s="36" t="s">
        <v>85</v>
      </c>
      <c r="L13" s="36" t="s">
        <v>86</v>
      </c>
      <c r="M13" s="36" t="s">
        <v>87</v>
      </c>
    </row>
    <row r="14" spans="1:14" x14ac:dyDescent="0.25">
      <c r="A14" s="56" t="s">
        <v>63</v>
      </c>
      <c r="B14" s="37" t="s">
        <v>62</v>
      </c>
      <c r="C14" s="56">
        <v>5</v>
      </c>
      <c r="D14" s="37" t="s">
        <v>93</v>
      </c>
      <c r="E14" s="38">
        <v>75</v>
      </c>
      <c r="F14" s="37" t="s">
        <v>40</v>
      </c>
      <c r="G14" s="37" t="s">
        <v>88</v>
      </c>
      <c r="H14" s="57"/>
      <c r="I14" s="57"/>
      <c r="J14" s="57"/>
      <c r="K14" s="57"/>
      <c r="L14" s="57"/>
      <c r="M14" s="57"/>
    </row>
    <row r="15" spans="1:14" x14ac:dyDescent="0.25">
      <c r="A15" s="4" t="s">
        <v>60</v>
      </c>
      <c r="B15" s="39" t="s">
        <v>59</v>
      </c>
      <c r="C15" s="4">
        <v>1</v>
      </c>
      <c r="D15" s="39" t="s">
        <v>94</v>
      </c>
      <c r="E15" s="68">
        <v>12.56</v>
      </c>
      <c r="F15" s="39" t="s">
        <v>39</v>
      </c>
      <c r="G15" s="39" t="s">
        <v>130</v>
      </c>
      <c r="H15" s="57"/>
      <c r="I15" s="57"/>
      <c r="J15" s="57"/>
      <c r="K15" s="57"/>
      <c r="L15" s="57"/>
      <c r="M15" s="57"/>
    </row>
    <row r="16" spans="1:14" x14ac:dyDescent="0.25">
      <c r="A16" s="56" t="s">
        <v>60</v>
      </c>
      <c r="B16" s="37" t="s">
        <v>59</v>
      </c>
      <c r="C16" s="56">
        <v>3</v>
      </c>
      <c r="D16" s="37" t="s">
        <v>98</v>
      </c>
      <c r="E16" s="38">
        <v>45</v>
      </c>
      <c r="F16" s="37" t="s">
        <v>96</v>
      </c>
      <c r="G16" s="37" t="s">
        <v>130</v>
      </c>
      <c r="H16" s="57"/>
      <c r="I16" s="57"/>
      <c r="J16" s="57"/>
      <c r="K16" s="57"/>
      <c r="L16" s="57"/>
      <c r="M16" s="57"/>
    </row>
    <row r="17" spans="1:13" x14ac:dyDescent="0.25">
      <c r="A17" s="4" t="s">
        <v>60</v>
      </c>
      <c r="B17" s="39" t="s">
        <v>59</v>
      </c>
      <c r="C17" s="4">
        <v>6</v>
      </c>
      <c r="D17" s="39" t="s">
        <v>99</v>
      </c>
      <c r="E17" s="68">
        <v>229</v>
      </c>
      <c r="F17" s="39" t="s">
        <v>40</v>
      </c>
      <c r="G17" s="39" t="s">
        <v>130</v>
      </c>
      <c r="H17" s="57"/>
      <c r="I17" s="57"/>
      <c r="J17" s="57"/>
      <c r="K17" s="57"/>
      <c r="L17" s="57"/>
      <c r="M17" s="57"/>
    </row>
    <row r="18" spans="1:13" x14ac:dyDescent="0.25">
      <c r="A18" s="56" t="s">
        <v>63</v>
      </c>
      <c r="B18" s="37" t="s">
        <v>62</v>
      </c>
      <c r="C18" s="56">
        <v>2</v>
      </c>
      <c r="D18" s="37" t="s">
        <v>95</v>
      </c>
      <c r="E18" s="38">
        <v>30</v>
      </c>
      <c r="F18" s="37" t="s">
        <v>40</v>
      </c>
      <c r="G18" s="37" t="s">
        <v>88</v>
      </c>
      <c r="H18" s="57"/>
      <c r="I18" s="57"/>
      <c r="J18" s="57"/>
      <c r="K18" s="57"/>
      <c r="L18" s="57"/>
      <c r="M18" s="57"/>
    </row>
    <row r="19" spans="1:13" x14ac:dyDescent="0.25">
      <c r="A19" s="41"/>
      <c r="B19" s="42"/>
      <c r="C19" s="42"/>
      <c r="D19" s="42"/>
      <c r="E19" s="43"/>
      <c r="F19" s="42"/>
      <c r="G19" s="42"/>
      <c r="H19" s="43"/>
      <c r="I19" s="43"/>
      <c r="J19" s="43"/>
      <c r="K19" s="43"/>
      <c r="L19" s="43"/>
      <c r="M19" s="43"/>
    </row>
    <row r="21" spans="1:13" x14ac:dyDescent="0.25">
      <c r="A21" s="58"/>
      <c r="B21" s="33" t="s">
        <v>97</v>
      </c>
      <c r="C21" s="33"/>
      <c r="D21" s="33" t="s">
        <v>104</v>
      </c>
      <c r="E21" s="34"/>
      <c r="F21" s="33"/>
      <c r="G21" s="33"/>
      <c r="H21" s="34" t="s">
        <v>75</v>
      </c>
      <c r="I21" s="34">
        <f>SUM(E23:E28)</f>
        <v>371.92</v>
      </c>
      <c r="J21" s="34" t="s">
        <v>76</v>
      </c>
      <c r="K21" s="34"/>
      <c r="L21" s="34"/>
      <c r="M21" s="34"/>
    </row>
    <row r="22" spans="1:13" x14ac:dyDescent="0.25">
      <c r="A22" s="32" t="s">
        <v>74</v>
      </c>
      <c r="B22" s="35" t="s">
        <v>77</v>
      </c>
      <c r="C22" s="35" t="s">
        <v>78</v>
      </c>
      <c r="D22" s="35" t="s">
        <v>79</v>
      </c>
      <c r="E22" s="36" t="s">
        <v>80</v>
      </c>
      <c r="F22" s="35" t="s">
        <v>81</v>
      </c>
      <c r="G22" s="35" t="s">
        <v>0</v>
      </c>
      <c r="H22" s="36" t="s">
        <v>82</v>
      </c>
      <c r="I22" s="36" t="s">
        <v>83</v>
      </c>
      <c r="J22" s="36" t="s">
        <v>84</v>
      </c>
      <c r="K22" s="36" t="s">
        <v>85</v>
      </c>
      <c r="L22" s="36" t="s">
        <v>86</v>
      </c>
      <c r="M22" s="36" t="s">
        <v>87</v>
      </c>
    </row>
    <row r="23" spans="1:13" x14ac:dyDescent="0.25">
      <c r="A23" s="56" t="s">
        <v>60</v>
      </c>
      <c r="B23" s="37" t="s">
        <v>59</v>
      </c>
      <c r="C23" s="56">
        <v>1</v>
      </c>
      <c r="D23" s="37" t="s">
        <v>94</v>
      </c>
      <c r="E23" s="38">
        <v>9.92</v>
      </c>
      <c r="F23" s="37" t="s">
        <v>39</v>
      </c>
      <c r="G23" s="37" t="s">
        <v>130</v>
      </c>
      <c r="H23" s="61"/>
      <c r="I23" s="61"/>
      <c r="J23" s="61"/>
      <c r="K23" s="61"/>
      <c r="L23" s="61"/>
      <c r="M23" s="61"/>
    </row>
    <row r="24" spans="1:13" x14ac:dyDescent="0.25">
      <c r="A24" s="4" t="s">
        <v>60</v>
      </c>
      <c r="B24" s="39" t="s">
        <v>59</v>
      </c>
      <c r="C24" s="4">
        <v>5</v>
      </c>
      <c r="D24" s="39" t="s">
        <v>98</v>
      </c>
      <c r="E24" s="40">
        <v>49</v>
      </c>
      <c r="F24" s="39" t="s">
        <v>39</v>
      </c>
      <c r="G24" s="39" t="s">
        <v>130</v>
      </c>
      <c r="H24" s="61"/>
      <c r="I24" s="61"/>
      <c r="J24" s="61"/>
      <c r="K24" s="61"/>
      <c r="L24" s="61"/>
      <c r="M24" s="61"/>
    </row>
    <row r="25" spans="1:13" x14ac:dyDescent="0.25">
      <c r="A25" s="56" t="s">
        <v>60</v>
      </c>
      <c r="B25" s="37" t="s">
        <v>59</v>
      </c>
      <c r="C25" s="56">
        <v>6</v>
      </c>
      <c r="D25" s="37" t="s">
        <v>99</v>
      </c>
      <c r="E25" s="38">
        <v>214</v>
      </c>
      <c r="F25" s="37" t="s">
        <v>40</v>
      </c>
      <c r="G25" s="37" t="s">
        <v>130</v>
      </c>
      <c r="H25" s="61"/>
      <c r="I25" s="61"/>
      <c r="J25" s="61"/>
      <c r="K25" s="61"/>
      <c r="L25" s="61"/>
      <c r="M25" s="61"/>
    </row>
    <row r="26" spans="1:13" x14ac:dyDescent="0.25">
      <c r="A26" s="4" t="s">
        <v>63</v>
      </c>
      <c r="B26" s="39" t="s">
        <v>62</v>
      </c>
      <c r="C26" s="4">
        <v>2</v>
      </c>
      <c r="D26" s="39" t="s">
        <v>95</v>
      </c>
      <c r="E26" s="40">
        <v>28</v>
      </c>
      <c r="F26" s="39" t="s">
        <v>40</v>
      </c>
      <c r="G26" s="60" t="s">
        <v>88</v>
      </c>
      <c r="H26" s="61"/>
      <c r="I26" s="61"/>
      <c r="J26" s="61"/>
      <c r="K26" s="61"/>
      <c r="L26" s="61"/>
      <c r="M26" s="61"/>
    </row>
    <row r="27" spans="1:13" x14ac:dyDescent="0.25">
      <c r="A27" s="56" t="s">
        <v>63</v>
      </c>
      <c r="B27" s="37" t="s">
        <v>62</v>
      </c>
      <c r="C27" s="56">
        <v>4</v>
      </c>
      <c r="D27" s="37" t="s">
        <v>100</v>
      </c>
      <c r="E27" s="38">
        <v>56</v>
      </c>
      <c r="F27" s="37" t="s">
        <v>40</v>
      </c>
      <c r="G27" s="37" t="s">
        <v>88</v>
      </c>
      <c r="H27" s="61"/>
      <c r="I27" s="61"/>
      <c r="J27" s="61"/>
      <c r="K27" s="61"/>
      <c r="L27" s="61"/>
      <c r="M27" s="61"/>
    </row>
    <row r="28" spans="1:13" x14ac:dyDescent="0.25">
      <c r="A28" s="4" t="s">
        <v>63</v>
      </c>
      <c r="B28" s="39" t="s">
        <v>62</v>
      </c>
      <c r="C28" s="4">
        <v>1</v>
      </c>
      <c r="D28" s="39" t="s">
        <v>101</v>
      </c>
      <c r="E28" s="40">
        <v>15</v>
      </c>
      <c r="F28" s="39" t="s">
        <v>40</v>
      </c>
      <c r="G28" s="60" t="s">
        <v>88</v>
      </c>
      <c r="H28" s="61"/>
      <c r="I28" s="61"/>
      <c r="J28" s="61"/>
      <c r="K28" s="61"/>
      <c r="L28" s="61"/>
      <c r="M28" s="61"/>
    </row>
    <row r="29" spans="1:13" x14ac:dyDescent="0.25">
      <c r="A29" s="44"/>
      <c r="B29" s="17"/>
      <c r="C29" s="17"/>
      <c r="D29" s="17"/>
      <c r="E29" s="45"/>
      <c r="F29" s="17"/>
      <c r="G29" s="17"/>
      <c r="H29" s="45"/>
      <c r="I29" s="45"/>
      <c r="J29" s="45"/>
      <c r="K29" s="45"/>
      <c r="L29" s="45"/>
      <c r="M29" s="45"/>
    </row>
    <row r="30" spans="1:13" x14ac:dyDescent="0.25">
      <c r="A30" s="44"/>
      <c r="B30" s="17"/>
      <c r="C30" s="17"/>
      <c r="D30" s="17"/>
      <c r="E30" s="45"/>
      <c r="F30" s="17"/>
      <c r="G30" s="17"/>
      <c r="H30" s="45"/>
      <c r="I30" s="45"/>
      <c r="J30" s="45"/>
      <c r="K30" s="45"/>
      <c r="L30" s="45"/>
      <c r="M30" s="45"/>
    </row>
    <row r="31" spans="1:13" x14ac:dyDescent="0.25">
      <c r="A31" s="58"/>
      <c r="B31" s="33" t="s">
        <v>102</v>
      </c>
      <c r="C31" s="33"/>
      <c r="D31" s="33" t="s">
        <v>103</v>
      </c>
      <c r="E31" s="34"/>
      <c r="F31" s="33"/>
      <c r="G31" s="33"/>
      <c r="H31" s="34" t="s">
        <v>75</v>
      </c>
      <c r="I31" s="34">
        <f>SUM(E33:E35)</f>
        <v>265</v>
      </c>
      <c r="J31" s="34" t="s">
        <v>76</v>
      </c>
      <c r="K31" s="34"/>
      <c r="L31" s="34"/>
      <c r="M31" s="34"/>
    </row>
    <row r="32" spans="1:13" x14ac:dyDescent="0.25">
      <c r="A32" s="32" t="s">
        <v>74</v>
      </c>
      <c r="B32" s="35" t="s">
        <v>77</v>
      </c>
      <c r="C32" s="35" t="s">
        <v>78</v>
      </c>
      <c r="D32" s="35" t="s">
        <v>79</v>
      </c>
      <c r="E32" s="36" t="s">
        <v>80</v>
      </c>
      <c r="F32" s="35" t="s">
        <v>81</v>
      </c>
      <c r="G32" s="35" t="s">
        <v>0</v>
      </c>
      <c r="H32" s="36" t="s">
        <v>82</v>
      </c>
      <c r="I32" s="36" t="s">
        <v>83</v>
      </c>
      <c r="J32" s="36" t="s">
        <v>84</v>
      </c>
      <c r="K32" s="36" t="s">
        <v>85</v>
      </c>
      <c r="L32" s="36" t="s">
        <v>86</v>
      </c>
      <c r="M32" s="36" t="s">
        <v>87</v>
      </c>
    </row>
    <row r="33" spans="1:13" x14ac:dyDescent="0.25">
      <c r="A33" s="56" t="s">
        <v>60</v>
      </c>
      <c r="B33" s="37" t="s">
        <v>59</v>
      </c>
      <c r="C33" s="56">
        <v>2</v>
      </c>
      <c r="D33" s="37" t="s">
        <v>105</v>
      </c>
      <c r="E33" s="38">
        <v>50</v>
      </c>
      <c r="F33" s="37" t="s">
        <v>106</v>
      </c>
      <c r="G33" s="37" t="s">
        <v>89</v>
      </c>
      <c r="H33" s="61"/>
      <c r="I33" s="61"/>
      <c r="J33" s="61"/>
      <c r="K33" s="61"/>
      <c r="L33" s="61"/>
      <c r="M33" s="61"/>
    </row>
    <row r="34" spans="1:13" x14ac:dyDescent="0.25">
      <c r="A34" s="56" t="s">
        <v>60</v>
      </c>
      <c r="B34" s="39" t="s">
        <v>59</v>
      </c>
      <c r="C34" s="4">
        <v>2</v>
      </c>
      <c r="D34" s="39" t="s">
        <v>99</v>
      </c>
      <c r="E34" s="40">
        <v>175</v>
      </c>
      <c r="F34" s="39" t="s">
        <v>40</v>
      </c>
      <c r="G34" s="39" t="s">
        <v>89</v>
      </c>
      <c r="H34" s="61"/>
      <c r="I34" s="61"/>
      <c r="J34" s="61"/>
      <c r="K34" s="61"/>
      <c r="L34" s="61"/>
      <c r="M34" s="61"/>
    </row>
    <row r="35" spans="1:13" x14ac:dyDescent="0.25">
      <c r="A35" s="56" t="s">
        <v>63</v>
      </c>
      <c r="B35" s="37" t="s">
        <v>62</v>
      </c>
      <c r="C35" s="56">
        <v>3</v>
      </c>
      <c r="D35" s="37" t="s">
        <v>93</v>
      </c>
      <c r="E35" s="38">
        <v>40</v>
      </c>
      <c r="F35" s="37" t="s">
        <v>40</v>
      </c>
      <c r="G35" s="37" t="s">
        <v>89</v>
      </c>
      <c r="H35" s="61"/>
      <c r="I35" s="61"/>
      <c r="J35" s="61"/>
      <c r="K35" s="61"/>
      <c r="L35" s="61"/>
      <c r="M35" s="61"/>
    </row>
    <row r="36" spans="1:13" x14ac:dyDescent="0.25">
      <c r="A36" s="44"/>
      <c r="B36" s="17"/>
      <c r="C36" s="17"/>
      <c r="D36" s="17"/>
      <c r="E36" s="45"/>
      <c r="F36" s="17"/>
      <c r="G36" s="17"/>
      <c r="H36" s="45"/>
      <c r="I36" s="45"/>
      <c r="J36" s="45"/>
      <c r="K36" s="45"/>
      <c r="L36" s="45"/>
      <c r="M36" s="45"/>
    </row>
    <row r="38" spans="1:13" x14ac:dyDescent="0.25">
      <c r="A38" s="59"/>
      <c r="B38" s="33" t="s">
        <v>107</v>
      </c>
      <c r="C38" s="33"/>
      <c r="D38" s="33" t="s">
        <v>108</v>
      </c>
      <c r="E38" s="34"/>
      <c r="F38" s="47"/>
      <c r="G38" s="47"/>
      <c r="H38" s="34" t="s">
        <v>75</v>
      </c>
      <c r="I38" s="34">
        <f>SUM(E40:E43)</f>
        <v>109</v>
      </c>
      <c r="J38" s="34" t="s">
        <v>76</v>
      </c>
      <c r="K38" s="34"/>
      <c r="L38" s="34"/>
      <c r="M38" s="34"/>
    </row>
    <row r="39" spans="1:13" x14ac:dyDescent="0.25">
      <c r="A39" s="46" t="s">
        <v>74</v>
      </c>
      <c r="B39" s="48" t="s">
        <v>77</v>
      </c>
      <c r="C39" s="48" t="s">
        <v>78</v>
      </c>
      <c r="D39" s="48" t="s">
        <v>79</v>
      </c>
      <c r="E39" s="49" t="s">
        <v>80</v>
      </c>
      <c r="F39" s="48" t="s">
        <v>81</v>
      </c>
      <c r="G39" s="48" t="s">
        <v>0</v>
      </c>
      <c r="H39" s="36" t="s">
        <v>82</v>
      </c>
      <c r="I39" s="36" t="s">
        <v>83</v>
      </c>
      <c r="J39" s="36" t="s">
        <v>84</v>
      </c>
      <c r="K39" s="36" t="s">
        <v>85</v>
      </c>
      <c r="L39" s="36" t="s">
        <v>86</v>
      </c>
      <c r="M39" s="36" t="s">
        <v>87</v>
      </c>
    </row>
    <row r="40" spans="1:13" ht="23.25" customHeight="1" x14ac:dyDescent="0.25">
      <c r="A40" s="51" t="s">
        <v>60</v>
      </c>
      <c r="B40" s="62" t="s">
        <v>59</v>
      </c>
      <c r="C40" s="63">
        <v>1</v>
      </c>
      <c r="D40" s="62" t="s">
        <v>98</v>
      </c>
      <c r="E40" s="51">
        <v>16</v>
      </c>
      <c r="F40" s="50" t="s">
        <v>39</v>
      </c>
      <c r="G40" s="37" t="s">
        <v>130</v>
      </c>
      <c r="H40" s="61"/>
      <c r="I40" s="61"/>
      <c r="J40" s="61"/>
      <c r="K40" s="61"/>
      <c r="L40" s="61"/>
      <c r="M40" s="61"/>
    </row>
    <row r="41" spans="1:13" x14ac:dyDescent="0.25">
      <c r="A41" s="18" t="s">
        <v>60</v>
      </c>
      <c r="B41" s="39" t="s">
        <v>59</v>
      </c>
      <c r="C41" s="53">
        <v>3</v>
      </c>
      <c r="D41" s="39" t="s">
        <v>99</v>
      </c>
      <c r="E41" s="53">
        <v>39</v>
      </c>
      <c r="F41" s="52" t="s">
        <v>40</v>
      </c>
      <c r="G41" s="39" t="s">
        <v>130</v>
      </c>
      <c r="H41" s="61"/>
      <c r="I41" s="61"/>
      <c r="J41" s="61"/>
      <c r="K41" s="61"/>
      <c r="L41" s="61"/>
      <c r="M41" s="61"/>
    </row>
    <row r="42" spans="1:13" x14ac:dyDescent="0.25">
      <c r="A42" s="51" t="s">
        <v>63</v>
      </c>
      <c r="B42" s="54" t="s">
        <v>62</v>
      </c>
      <c r="C42" s="55">
        <v>3</v>
      </c>
      <c r="D42" s="54" t="s">
        <v>109</v>
      </c>
      <c r="E42" s="55">
        <v>27</v>
      </c>
      <c r="F42" s="54" t="s">
        <v>40</v>
      </c>
      <c r="G42" s="37" t="s">
        <v>88</v>
      </c>
      <c r="H42" s="61"/>
      <c r="I42" s="61"/>
      <c r="J42" s="61"/>
      <c r="K42" s="61"/>
      <c r="L42" s="61"/>
      <c r="M42" s="61"/>
    </row>
    <row r="43" spans="1:13" x14ac:dyDescent="0.25">
      <c r="A43" s="46" t="s">
        <v>63</v>
      </c>
      <c r="B43" s="64" t="s">
        <v>62</v>
      </c>
      <c r="C43" s="65">
        <v>1</v>
      </c>
      <c r="D43" s="64" t="s">
        <v>110</v>
      </c>
      <c r="E43" s="65">
        <v>27</v>
      </c>
      <c r="F43" s="64" t="s">
        <v>40</v>
      </c>
      <c r="G43" s="60" t="s">
        <v>116</v>
      </c>
      <c r="H43" s="61"/>
      <c r="I43" s="61"/>
      <c r="J43" s="61"/>
      <c r="K43" s="61"/>
      <c r="L43" s="61"/>
      <c r="M43" s="61"/>
    </row>
    <row r="46" spans="1:13" x14ac:dyDescent="0.25">
      <c r="A46" s="58"/>
      <c r="B46" s="33" t="s">
        <v>167</v>
      </c>
      <c r="C46" s="33"/>
      <c r="D46" s="33" t="s">
        <v>113</v>
      </c>
      <c r="E46" s="34"/>
      <c r="F46" s="33"/>
      <c r="G46" s="33"/>
      <c r="H46" s="34" t="s">
        <v>75</v>
      </c>
      <c r="I46" s="34">
        <f>SUM(E48:E54)</f>
        <v>1240</v>
      </c>
      <c r="J46" s="34" t="s">
        <v>76</v>
      </c>
      <c r="K46" s="34"/>
      <c r="L46" s="34"/>
      <c r="M46" s="34"/>
    </row>
    <row r="47" spans="1:13" x14ac:dyDescent="0.25">
      <c r="A47" s="32" t="s">
        <v>74</v>
      </c>
      <c r="B47" s="35" t="s">
        <v>77</v>
      </c>
      <c r="C47" s="35" t="s">
        <v>78</v>
      </c>
      <c r="D47" s="35" t="s">
        <v>79</v>
      </c>
      <c r="E47" s="36" t="s">
        <v>80</v>
      </c>
      <c r="F47" s="35" t="s">
        <v>81</v>
      </c>
      <c r="G47" s="35" t="s">
        <v>0</v>
      </c>
      <c r="H47" s="36" t="s">
        <v>82</v>
      </c>
      <c r="I47" s="36" t="s">
        <v>83</v>
      </c>
      <c r="J47" s="36" t="s">
        <v>84</v>
      </c>
      <c r="K47" s="36" t="s">
        <v>85</v>
      </c>
      <c r="L47" s="36" t="s">
        <v>86</v>
      </c>
      <c r="M47" s="36" t="s">
        <v>87</v>
      </c>
    </row>
    <row r="48" spans="1:13" ht="23.25" customHeight="1" x14ac:dyDescent="0.25">
      <c r="A48" s="51" t="s">
        <v>60</v>
      </c>
      <c r="B48" s="62" t="s">
        <v>59</v>
      </c>
      <c r="C48" s="63">
        <v>25</v>
      </c>
      <c r="D48" s="62" t="s">
        <v>98</v>
      </c>
      <c r="E48" s="51">
        <v>217</v>
      </c>
      <c r="F48" s="50" t="s">
        <v>96</v>
      </c>
      <c r="G48" s="66" t="s">
        <v>89</v>
      </c>
      <c r="H48" s="61"/>
      <c r="I48" s="61"/>
      <c r="J48" s="61"/>
      <c r="K48" s="61"/>
      <c r="L48" s="61"/>
      <c r="M48" s="61"/>
    </row>
    <row r="49" spans="1:13" x14ac:dyDescent="0.25">
      <c r="A49" s="18" t="s">
        <v>60</v>
      </c>
      <c r="B49" s="39" t="s">
        <v>59</v>
      </c>
      <c r="C49" s="53">
        <v>23</v>
      </c>
      <c r="D49" s="39" t="s">
        <v>99</v>
      </c>
      <c r="E49" s="53">
        <v>795</v>
      </c>
      <c r="F49" s="52" t="s">
        <v>40</v>
      </c>
      <c r="G49" s="67" t="s">
        <v>89</v>
      </c>
      <c r="H49" s="61"/>
      <c r="I49" s="61"/>
      <c r="J49" s="61"/>
      <c r="K49" s="61"/>
      <c r="L49" s="61"/>
      <c r="M49" s="61"/>
    </row>
    <row r="50" spans="1:13" x14ac:dyDescent="0.25">
      <c r="A50" s="51" t="s">
        <v>63</v>
      </c>
      <c r="B50" s="54" t="s">
        <v>62</v>
      </c>
      <c r="C50" s="55">
        <v>9</v>
      </c>
      <c r="D50" s="54" t="s">
        <v>93</v>
      </c>
      <c r="E50" s="55">
        <v>78</v>
      </c>
      <c r="F50" s="54" t="s">
        <v>40</v>
      </c>
      <c r="G50" s="66" t="s">
        <v>89</v>
      </c>
      <c r="H50" s="61"/>
      <c r="I50" s="61"/>
      <c r="J50" s="61"/>
      <c r="K50" s="61"/>
      <c r="L50" s="61"/>
      <c r="M50" s="61"/>
    </row>
    <row r="51" spans="1:13" x14ac:dyDescent="0.25">
      <c r="A51" s="46" t="s">
        <v>63</v>
      </c>
      <c r="B51" s="64" t="s">
        <v>62</v>
      </c>
      <c r="C51" s="65">
        <v>13</v>
      </c>
      <c r="D51" s="64" t="s">
        <v>111</v>
      </c>
      <c r="E51" s="65">
        <v>77</v>
      </c>
      <c r="F51" s="64" t="s">
        <v>40</v>
      </c>
      <c r="G51" s="67" t="s">
        <v>88</v>
      </c>
      <c r="H51" s="61"/>
      <c r="I51" s="61"/>
      <c r="J51" s="61"/>
      <c r="K51" s="61"/>
      <c r="L51" s="61"/>
      <c r="M51" s="61"/>
    </row>
    <row r="52" spans="1:13" x14ac:dyDescent="0.25">
      <c r="A52" s="51" t="s">
        <v>69</v>
      </c>
      <c r="B52" s="54" t="s">
        <v>68</v>
      </c>
      <c r="C52" s="55">
        <v>2</v>
      </c>
      <c r="D52" s="54" t="s">
        <v>68</v>
      </c>
      <c r="E52" s="55">
        <v>26</v>
      </c>
      <c r="F52" s="54" t="s">
        <v>39</v>
      </c>
      <c r="G52" s="66" t="s">
        <v>89</v>
      </c>
      <c r="H52" s="68">
        <v>2</v>
      </c>
      <c r="I52" s="68">
        <v>2</v>
      </c>
      <c r="J52" s="68">
        <v>2</v>
      </c>
      <c r="K52" s="68">
        <v>0</v>
      </c>
      <c r="L52" s="68">
        <v>2</v>
      </c>
      <c r="M52" s="68">
        <v>2</v>
      </c>
    </row>
    <row r="53" spans="1:13" x14ac:dyDescent="0.25">
      <c r="A53" s="46" t="s">
        <v>63</v>
      </c>
      <c r="B53" s="64" t="s">
        <v>62</v>
      </c>
      <c r="C53" s="65">
        <v>3</v>
      </c>
      <c r="D53" s="64" t="s">
        <v>110</v>
      </c>
      <c r="E53" s="65">
        <v>36</v>
      </c>
      <c r="F53" s="64" t="s">
        <v>40</v>
      </c>
      <c r="G53" s="67" t="s">
        <v>88</v>
      </c>
      <c r="H53" s="61"/>
      <c r="I53" s="61"/>
      <c r="J53" s="61"/>
      <c r="K53" s="61"/>
      <c r="L53" s="61"/>
      <c r="M53" s="61"/>
    </row>
    <row r="54" spans="1:13" x14ac:dyDescent="0.25">
      <c r="A54" s="51" t="s">
        <v>63</v>
      </c>
      <c r="B54" s="54" t="s">
        <v>62</v>
      </c>
      <c r="C54" s="55">
        <v>1</v>
      </c>
      <c r="D54" s="54" t="s">
        <v>112</v>
      </c>
      <c r="E54" s="55">
        <v>11</v>
      </c>
      <c r="F54" s="54" t="s">
        <v>40</v>
      </c>
      <c r="G54" s="66" t="s">
        <v>89</v>
      </c>
      <c r="H54" s="61"/>
      <c r="I54" s="61"/>
      <c r="J54" s="61"/>
      <c r="K54" s="61"/>
      <c r="L54" s="61"/>
      <c r="M54" s="61"/>
    </row>
    <row r="57" spans="1:13" x14ac:dyDescent="0.25">
      <c r="A57" s="59"/>
      <c r="B57" s="33" t="s">
        <v>114</v>
      </c>
      <c r="C57" s="33"/>
      <c r="D57" s="33" t="s">
        <v>117</v>
      </c>
      <c r="E57" s="34"/>
      <c r="F57" s="47"/>
      <c r="G57" s="47"/>
      <c r="H57" s="34" t="s">
        <v>75</v>
      </c>
      <c r="I57" s="34">
        <f>SUM(E59:E62)</f>
        <v>737</v>
      </c>
      <c r="J57" s="34" t="s">
        <v>76</v>
      </c>
      <c r="K57" s="34"/>
      <c r="L57" s="34"/>
      <c r="M57" s="34"/>
    </row>
    <row r="58" spans="1:13" x14ac:dyDescent="0.25">
      <c r="A58" s="46" t="s">
        <v>74</v>
      </c>
      <c r="B58" s="48" t="s">
        <v>77</v>
      </c>
      <c r="C58" s="48" t="s">
        <v>78</v>
      </c>
      <c r="D58" s="48" t="s">
        <v>79</v>
      </c>
      <c r="E58" s="49" t="s">
        <v>80</v>
      </c>
      <c r="F58" s="48" t="s">
        <v>81</v>
      </c>
      <c r="G58" s="48" t="s">
        <v>0</v>
      </c>
      <c r="H58" s="36" t="s">
        <v>82</v>
      </c>
      <c r="I58" s="36" t="s">
        <v>83</v>
      </c>
      <c r="J58" s="36" t="s">
        <v>84</v>
      </c>
      <c r="K58" s="36" t="s">
        <v>85</v>
      </c>
      <c r="L58" s="36" t="s">
        <v>86</v>
      </c>
      <c r="M58" s="36" t="s">
        <v>87</v>
      </c>
    </row>
    <row r="59" spans="1:13" ht="23.25" customHeight="1" x14ac:dyDescent="0.25">
      <c r="A59" s="51" t="s">
        <v>60</v>
      </c>
      <c r="B59" s="62" t="s">
        <v>59</v>
      </c>
      <c r="C59" s="63">
        <v>4</v>
      </c>
      <c r="D59" s="62" t="s">
        <v>118</v>
      </c>
      <c r="E59" s="51">
        <v>413</v>
      </c>
      <c r="F59" s="50" t="s">
        <v>39</v>
      </c>
      <c r="G59" s="37" t="s">
        <v>130</v>
      </c>
      <c r="H59" s="61"/>
      <c r="I59" s="61"/>
      <c r="J59" s="61"/>
      <c r="K59" s="61"/>
      <c r="L59" s="61"/>
      <c r="M59" s="61"/>
    </row>
    <row r="60" spans="1:13" x14ac:dyDescent="0.25">
      <c r="A60" s="18" t="s">
        <v>66</v>
      </c>
      <c r="B60" s="39" t="s">
        <v>65</v>
      </c>
      <c r="C60" s="53">
        <v>2</v>
      </c>
      <c r="D60" s="39" t="s">
        <v>119</v>
      </c>
      <c r="E60" s="53">
        <v>66</v>
      </c>
      <c r="F60" s="52" t="s">
        <v>40</v>
      </c>
      <c r="G60" s="60" t="s">
        <v>88</v>
      </c>
      <c r="H60" s="61"/>
      <c r="I60" s="61"/>
      <c r="J60" s="61"/>
      <c r="K60" s="61"/>
      <c r="L60" s="61"/>
      <c r="M60" s="61"/>
    </row>
    <row r="61" spans="1:13" x14ac:dyDescent="0.25">
      <c r="A61" s="51" t="s">
        <v>63</v>
      </c>
      <c r="B61" s="54" t="s">
        <v>62</v>
      </c>
      <c r="C61" s="55">
        <v>4</v>
      </c>
      <c r="D61" s="54" t="s">
        <v>109</v>
      </c>
      <c r="E61" s="55">
        <v>10</v>
      </c>
      <c r="F61" s="54" t="s">
        <v>40</v>
      </c>
      <c r="G61" s="37" t="s">
        <v>88</v>
      </c>
      <c r="H61" s="61"/>
      <c r="I61" s="61"/>
      <c r="J61" s="61"/>
      <c r="K61" s="61"/>
      <c r="L61" s="61"/>
      <c r="M61" s="61"/>
    </row>
    <row r="62" spans="1:13" x14ac:dyDescent="0.25">
      <c r="A62" s="46" t="s">
        <v>63</v>
      </c>
      <c r="B62" s="64" t="s">
        <v>62</v>
      </c>
      <c r="C62" s="65">
        <v>14</v>
      </c>
      <c r="D62" s="64" t="s">
        <v>115</v>
      </c>
      <c r="E62" s="65">
        <v>248</v>
      </c>
      <c r="F62" s="64" t="s">
        <v>40</v>
      </c>
      <c r="G62" s="60" t="s">
        <v>116</v>
      </c>
      <c r="H62" s="61"/>
      <c r="I62" s="61"/>
      <c r="J62" s="61"/>
      <c r="K62" s="61"/>
      <c r="L62" s="61"/>
      <c r="M62" s="61"/>
    </row>
    <row r="64" spans="1:13" x14ac:dyDescent="0.25">
      <c r="B64" s="75" t="s">
        <v>131</v>
      </c>
    </row>
    <row r="65" spans="2:2" x14ac:dyDescent="0.25">
      <c r="B65" s="10" t="s">
        <v>132</v>
      </c>
    </row>
    <row r="66" spans="2:2" x14ac:dyDescent="0.25">
      <c r="B66" s="10" t="s">
        <v>133</v>
      </c>
    </row>
  </sheetData>
  <mergeCells count="14">
    <mergeCell ref="K5:L5"/>
    <mergeCell ref="A1:M1"/>
    <mergeCell ref="A5:B5"/>
    <mergeCell ref="A3:B3"/>
    <mergeCell ref="A4:B4"/>
    <mergeCell ref="K3:M3"/>
    <mergeCell ref="K4:L4"/>
    <mergeCell ref="A6:B6"/>
    <mergeCell ref="A7:B7"/>
    <mergeCell ref="A8:C8"/>
    <mergeCell ref="K9:L9"/>
    <mergeCell ref="K8:L8"/>
    <mergeCell ref="K7:L7"/>
    <mergeCell ref="K6:L6"/>
  </mergeCells>
  <dataValidations count="1">
    <dataValidation type="list" allowBlank="1" showInputMessage="1" showErrorMessage="1" sqref="A4:A7">
      <formula1>$A$3:$A$10</formula1>
    </dataValidation>
  </dataValidations>
  <pageMargins left="0.7" right="0.7" top="0.75" bottom="0.75" header="0.3" footer="0.3"/>
  <pageSetup paperSize="9" scale="3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zoomScaleNormal="100" workbookViewId="0">
      <selection activeCell="A23" sqref="A23"/>
    </sheetView>
  </sheetViews>
  <sheetFormatPr baseColWidth="10" defaultRowHeight="15" x14ac:dyDescent="0.25"/>
  <cols>
    <col min="1" max="1" width="108.140625" bestFit="1" customWidth="1"/>
    <col min="2" max="2" width="19.5703125" customWidth="1"/>
    <col min="5" max="5" width="26.28515625" customWidth="1"/>
    <col min="6" max="6" width="13.5703125" customWidth="1"/>
  </cols>
  <sheetData>
    <row r="2" spans="1:6" ht="27.75" x14ac:dyDescent="0.25">
      <c r="A2" s="178" t="s">
        <v>173</v>
      </c>
      <c r="B2" s="179"/>
      <c r="C2" s="179"/>
      <c r="D2" s="179"/>
      <c r="E2" s="179"/>
      <c r="F2" s="180"/>
    </row>
    <row r="3" spans="1:6" ht="27.75" x14ac:dyDescent="0.25">
      <c r="A3" s="73"/>
      <c r="B3" s="73"/>
      <c r="C3" s="73"/>
      <c r="D3" s="73"/>
      <c r="E3" s="73"/>
      <c r="F3" s="73"/>
    </row>
    <row r="4" spans="1:6" ht="45" x14ac:dyDescent="0.25">
      <c r="A4" s="185" t="s">
        <v>20</v>
      </c>
      <c r="B4" s="186"/>
      <c r="C4" s="72" t="s">
        <v>21</v>
      </c>
      <c r="D4" s="72" t="s">
        <v>22</v>
      </c>
      <c r="E4" s="72" t="s">
        <v>23</v>
      </c>
      <c r="F4" s="72" t="s">
        <v>24</v>
      </c>
    </row>
    <row r="5" spans="1:6" x14ac:dyDescent="0.25">
      <c r="A5" s="183" t="s">
        <v>124</v>
      </c>
      <c r="B5" s="184"/>
      <c r="C5" s="6">
        <v>358</v>
      </c>
      <c r="D5" s="69">
        <v>119</v>
      </c>
      <c r="E5" s="69">
        <v>239</v>
      </c>
      <c r="F5" s="7" t="s">
        <v>28</v>
      </c>
    </row>
    <row r="6" spans="1:6" x14ac:dyDescent="0.25">
      <c r="A6" s="183" t="s">
        <v>123</v>
      </c>
      <c r="B6" s="184"/>
      <c r="C6" s="6">
        <v>100</v>
      </c>
      <c r="D6" s="69">
        <v>33</v>
      </c>
      <c r="E6" s="69">
        <v>67</v>
      </c>
      <c r="F6" s="7" t="s">
        <v>28</v>
      </c>
    </row>
    <row r="7" spans="1:6" x14ac:dyDescent="0.25">
      <c r="A7" s="183" t="s">
        <v>125</v>
      </c>
      <c r="B7" s="184"/>
      <c r="C7" s="6">
        <v>358</v>
      </c>
      <c r="D7" s="69">
        <v>119</v>
      </c>
      <c r="E7" s="69">
        <v>239</v>
      </c>
      <c r="F7" s="7" t="s">
        <v>28</v>
      </c>
    </row>
    <row r="8" spans="1:6" x14ac:dyDescent="0.25">
      <c r="A8" s="183" t="s">
        <v>126</v>
      </c>
      <c r="B8" s="184"/>
      <c r="C8" s="6">
        <v>106</v>
      </c>
      <c r="D8" s="69">
        <v>35</v>
      </c>
      <c r="E8" s="69">
        <v>71</v>
      </c>
      <c r="F8" s="7" t="s">
        <v>28</v>
      </c>
    </row>
    <row r="9" spans="1:6" x14ac:dyDescent="0.25">
      <c r="A9" s="183" t="s">
        <v>168</v>
      </c>
      <c r="B9" s="184"/>
      <c r="C9" s="6">
        <v>1020</v>
      </c>
      <c r="D9" s="69">
        <v>255</v>
      </c>
      <c r="E9" s="69">
        <v>765</v>
      </c>
      <c r="F9" s="7" t="s">
        <v>28</v>
      </c>
    </row>
    <row r="10" spans="1:6" x14ac:dyDescent="0.25">
      <c r="A10" s="183" t="s">
        <v>127</v>
      </c>
      <c r="B10" s="184"/>
      <c r="C10" s="6">
        <v>737</v>
      </c>
      <c r="D10" s="69">
        <v>245</v>
      </c>
      <c r="E10" s="69">
        <v>492</v>
      </c>
      <c r="F10" s="7" t="s">
        <v>28</v>
      </c>
    </row>
    <row r="11" spans="1:6" x14ac:dyDescent="0.25">
      <c r="A11" s="8"/>
      <c r="B11" s="70" t="s">
        <v>25</v>
      </c>
      <c r="C11" s="71">
        <f>SUM(C5:C10)</f>
        <v>2679</v>
      </c>
      <c r="D11" s="6">
        <f>SUM(D5:D10)</f>
        <v>806</v>
      </c>
      <c r="E11" s="6">
        <f>SUM(E5:E10)</f>
        <v>1873</v>
      </c>
      <c r="F11" s="9"/>
    </row>
    <row r="12" spans="1:6" x14ac:dyDescent="0.25">
      <c r="A12" s="9"/>
      <c r="B12" s="9"/>
      <c r="C12" s="9"/>
      <c r="D12" s="9"/>
      <c r="E12" s="9"/>
      <c r="F12" s="9"/>
    </row>
    <row r="13" spans="1:6" x14ac:dyDescent="0.25">
      <c r="A13" s="181" t="s">
        <v>26</v>
      </c>
      <c r="B13" s="182"/>
      <c r="C13" s="182"/>
      <c r="D13" s="182"/>
      <c r="E13" s="182"/>
      <c r="F13" s="182"/>
    </row>
    <row r="14" spans="1:6" x14ac:dyDescent="0.25">
      <c r="A14" s="181" t="s">
        <v>27</v>
      </c>
      <c r="B14" s="182"/>
      <c r="C14" s="182"/>
      <c r="D14" s="182"/>
      <c r="E14" s="182"/>
      <c r="F14" s="182"/>
    </row>
  </sheetData>
  <mergeCells count="10">
    <mergeCell ref="A2:F2"/>
    <mergeCell ref="A14:F14"/>
    <mergeCell ref="A13:F13"/>
    <mergeCell ref="A8:B8"/>
    <mergeCell ref="A9:B9"/>
    <mergeCell ref="A4:B4"/>
    <mergeCell ref="A10:B10"/>
    <mergeCell ref="A5:B5"/>
    <mergeCell ref="A6:B6"/>
    <mergeCell ref="A7:B7"/>
  </mergeCells>
  <pageMargins left="0.7" right="0.7" top="0.75" bottom="0.75" header="0.3" footer="0.3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D16"/>
  <sheetViews>
    <sheetView tabSelected="1" zoomScale="130" zoomScaleNormal="130" workbookViewId="0">
      <selection activeCell="A15" sqref="A15"/>
    </sheetView>
  </sheetViews>
  <sheetFormatPr baseColWidth="10" defaultColWidth="11.42578125" defaultRowHeight="15" x14ac:dyDescent="0.25"/>
  <cols>
    <col min="1" max="1" width="13" style="10" customWidth="1"/>
    <col min="2" max="2" width="53.42578125" style="10" customWidth="1"/>
    <col min="3" max="3" width="24.85546875" style="10" customWidth="1"/>
    <col min="4" max="4" width="34" style="10" customWidth="1"/>
    <col min="5" max="16384" width="11.42578125" style="10"/>
  </cols>
  <sheetData>
    <row r="1" spans="1:4" ht="43.5" customHeight="1" x14ac:dyDescent="0.25">
      <c r="A1" s="195" t="s">
        <v>90</v>
      </c>
      <c r="B1" s="195"/>
      <c r="C1" s="195"/>
      <c r="D1" s="195"/>
    </row>
    <row r="2" spans="1:4" x14ac:dyDescent="0.25">
      <c r="A2" s="198"/>
      <c r="B2" s="198"/>
      <c r="C2" s="198"/>
      <c r="D2" s="198"/>
    </row>
    <row r="3" spans="1:4" x14ac:dyDescent="0.25">
      <c r="A3" s="196" t="s">
        <v>170</v>
      </c>
      <c r="B3" s="196"/>
      <c r="C3" s="196"/>
      <c r="D3" s="196"/>
    </row>
    <row r="4" spans="1:4" ht="15.75" thickBot="1" x14ac:dyDescent="0.3">
      <c r="A4" s="14"/>
      <c r="B4" s="14"/>
    </row>
    <row r="5" spans="1:4" ht="32.25" customHeight="1" thickTop="1" x14ac:dyDescent="0.25">
      <c r="A5" s="187" t="s">
        <v>128</v>
      </c>
      <c r="B5" s="188"/>
      <c r="C5" s="123" t="s">
        <v>37</v>
      </c>
      <c r="D5" s="124" t="s">
        <v>38</v>
      </c>
    </row>
    <row r="6" spans="1:4" ht="23.25" customHeight="1" x14ac:dyDescent="0.25">
      <c r="A6" s="197" t="s">
        <v>42</v>
      </c>
      <c r="B6" s="197"/>
      <c r="C6" s="197"/>
      <c r="D6" s="197"/>
    </row>
    <row r="7" spans="1:4" ht="45.75" customHeight="1" thickBot="1" x14ac:dyDescent="0.3">
      <c r="A7" s="189" t="s">
        <v>164</v>
      </c>
      <c r="B7" s="190"/>
      <c r="C7" s="119">
        <v>30</v>
      </c>
      <c r="D7" s="119" t="s">
        <v>41</v>
      </c>
    </row>
    <row r="8" spans="1:4" ht="15.75" thickTop="1" x14ac:dyDescent="0.25">
      <c r="A8" s="14"/>
      <c r="B8" s="14"/>
    </row>
    <row r="9" spans="1:4" ht="15.75" thickBot="1" x14ac:dyDescent="0.3"/>
    <row r="10" spans="1:4" ht="28.5" customHeight="1" thickTop="1" thickBot="1" x14ac:dyDescent="0.3">
      <c r="A10" s="191" t="s">
        <v>169</v>
      </c>
      <c r="B10" s="192"/>
      <c r="C10" s="120" t="s">
        <v>37</v>
      </c>
      <c r="D10" s="121" t="s">
        <v>38</v>
      </c>
    </row>
    <row r="11" spans="1:4" ht="16.5" thickTop="1" x14ac:dyDescent="0.25">
      <c r="A11" s="199" t="s">
        <v>42</v>
      </c>
      <c r="B11" s="200"/>
      <c r="C11" s="201"/>
      <c r="D11" s="202"/>
    </row>
    <row r="12" spans="1:4" ht="36.75" customHeight="1" x14ac:dyDescent="0.25">
      <c r="A12" s="193" t="s">
        <v>165</v>
      </c>
      <c r="B12" s="194"/>
      <c r="C12" s="122">
        <v>20</v>
      </c>
      <c r="D12" s="122" t="s">
        <v>166</v>
      </c>
    </row>
    <row r="13" spans="1:4" x14ac:dyDescent="0.25">
      <c r="A13" s="14"/>
      <c r="B13" s="14"/>
    </row>
    <row r="14" spans="1:4" x14ac:dyDescent="0.25">
      <c r="A14" s="10" t="s">
        <v>172</v>
      </c>
    </row>
    <row r="15" spans="1:4" x14ac:dyDescent="0.25">
      <c r="A15" s="16" t="s">
        <v>174</v>
      </c>
      <c r="B15" s="16"/>
    </row>
    <row r="16" spans="1:4" x14ac:dyDescent="0.25">
      <c r="A16" s="15"/>
      <c r="B16" s="15"/>
    </row>
  </sheetData>
  <mergeCells count="9">
    <mergeCell ref="A5:B5"/>
    <mergeCell ref="A7:B7"/>
    <mergeCell ref="A10:B10"/>
    <mergeCell ref="A12:B12"/>
    <mergeCell ref="A1:D1"/>
    <mergeCell ref="A3:D3"/>
    <mergeCell ref="A6:D6"/>
    <mergeCell ref="A2:D2"/>
    <mergeCell ref="A11:D11"/>
  </mergeCells>
  <pageMargins left="0.7" right="0.7" top="0.75" bottom="0.75" header="0.3" footer="0.3"/>
  <pageSetup paperSize="8" scale="87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9779F5E2A0D4A8F15EACAD1B8CB46" ma:contentTypeVersion="2" ma:contentTypeDescription="Crée un document." ma:contentTypeScope="" ma:versionID="a79ffe469b3ade4648646eafd3d16411">
  <xsd:schema xmlns:xsd="http://www.w3.org/2001/XMLSchema" xmlns:xs="http://www.w3.org/2001/XMLSchema" xmlns:p="http://schemas.microsoft.com/office/2006/metadata/properties" xmlns:ns2="http://schemas.microsoft.com/sharepoint/v3/fields" xmlns:ns3="f5b4ab93-4553-4874-b8b4-bf29e03071f1" targetNamespace="http://schemas.microsoft.com/office/2006/metadata/properties" ma:root="true" ma:fieldsID="be3aff12db015d83a9e401870c3cf96c" ns2:_="" ns3:_="">
    <xsd:import namespace="http://schemas.microsoft.com/sharepoint/v3/fields"/>
    <xsd:import namespace="f5b4ab93-4553-4874-b8b4-bf29e03071f1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b4ab93-4553-4874-b8b4-bf29e03071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5A6D6C-ABC7-471F-88AA-CFFBFE6F2D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f5b4ab93-4553-4874-b8b4-bf29e03071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121018-5D02-49DF-A523-73542557C2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2.2a Nature et Fréquence BCC</vt:lpstr>
      <vt:lpstr>2.2b mono BCC</vt:lpstr>
      <vt:lpstr>2.2c - Vitrerie</vt:lpstr>
      <vt:lpstr> 2.2d descriptif chambres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2025-06-24T13:30:44Z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0x010100C8A9779F5E2A0D4A8F15EACAD1B8CB46</vt:lpwstr>
  </property>
</Properties>
</file>